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0" documentId="13_ncr:1_{A4CF07C6-DEBE-41DC-8C0D-05A1048991AA}" xr6:coauthVersionLast="47" xr6:coauthVersionMax="47" xr10:uidLastSave="{00000000-0000-0000-0000-000000000000}"/>
  <workbookProtection workbookAlgorithmName="SHA-512" workbookHashValue="oGRxoBvYzvFm6Qjy4s05ygyUqYDgnMWE9H0CVoD3w/F0xxEqG1D1ItEGGJVuODVWJOIK0Q9dyc5iCHkUmgKizQ==" workbookSaltValue="UGoINBaWoYEJkL4LPLZvgw==" workbookSpinCount="100000" lockStructure="1"/>
  <bookViews>
    <workbookView xWindow="-120" yWindow="-120" windowWidth="29040" windowHeight="15720" firstSheet="1" activeTab="2" xr2:uid="{00000000-000D-0000-FFFF-FFFF00000000}"/>
  </bookViews>
  <sheets>
    <sheet name="Introduction &amp; User Guide" sheetId="30" r:id="rId1"/>
    <sheet name="1. General Information" sheetId="27" r:id="rId2"/>
    <sheet name="2. Pavement Maintenance" sheetId="26" r:id="rId3"/>
    <sheet name="3. Lagging Indicators" sheetId="28" r:id="rId4"/>
    <sheet name="4. Leading Indicators" sheetId="29" r:id="rId5"/>
    <sheet name="Definitions" sheetId="25" r:id="rId6"/>
    <sheet name="Data_Validation" sheetId="24" state="hidden" r:id="rId7"/>
    <sheet name="Consolidated_Data" sheetId="32" state="hidden" r:id="rId8"/>
  </sheets>
  <definedNames>
    <definedName name="_3.1">Definitions!$A$30</definedName>
    <definedName name="ACI_Regions">Data_Validation!$B$4:$B$8</definedName>
    <definedName name="ADP">Data_Validation!$D$76:$D$79</definedName>
    <definedName name="Aircraft_Type">Data_Validation!$H$4:$H$53</definedName>
    <definedName name="Aircraft_Types">Data_Validation!$H$4:$H$53</definedName>
    <definedName name="Airlines_Disabled">Data_Validation!$D$66:$D$70</definedName>
    <definedName name="Airside_training">Data_Validation!$B$76:$B$81</definedName>
    <definedName name="ARFF_Category_or_Index">Data_Validation!$D$33:$D$47</definedName>
    <definedName name="Curfew">Data_Validation!$B$33:$B$37</definedName>
    <definedName name="Disabled_Aircraft">Data_Validation!$B$66:$B$69</definedName>
    <definedName name="Foam_Type">Data_Validation!$F$25:$F$30</definedName>
    <definedName name="Intersection_take_off">Data_Validation!$B$18:$B$21</definedName>
    <definedName name="Legislative_Bodies">Data_Validation!$D$4:$D$6</definedName>
    <definedName name="Measurement_System">Data_Validation!$D$12:$D$13</definedName>
    <definedName name="Pavement_Inspection_Frequency">Data_Validation!$D$58:$D$61</definedName>
    <definedName name="Pavement_management_system">Data_Validation!$F$58:$F$61</definedName>
    <definedName name="Reconstruction">Data_Validation!$B$58:$B$59</definedName>
    <definedName name="RESA">Data_Validation!$F$12:$F$20</definedName>
    <definedName name="Runway_Category">Data_Validation!$F$33:$F$39</definedName>
    <definedName name="SAF">Data_Validation!$B$41:$B$45</definedName>
    <definedName name="Service_Roads">Data_Validation!$D$25:$D$28</definedName>
    <definedName name="SMCGS">Data_Validation!$B$25:$B$29</definedName>
    <definedName name="Stopbars_Availability">Data_Validation!$D$18:$D$21</definedName>
    <definedName name="Stopbars_Operability">Data_Validation!$F$43:$F$46</definedName>
    <definedName name="Surface_Type">Data_Validation!$F$4:$F$7</definedName>
    <definedName name="Yes_and_No">Data_Validation!$B$12:$B$14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80" i="32" l="1"/>
  <c r="B81" i="32"/>
  <c r="B82" i="32"/>
  <c r="B83" i="32"/>
  <c r="B79" i="32"/>
  <c r="B75" i="32"/>
  <c r="B76" i="32"/>
  <c r="B77" i="32"/>
  <c r="B78" i="32"/>
  <c r="B74" i="32"/>
  <c r="B70" i="32"/>
  <c r="B71" i="32"/>
  <c r="B72" i="32"/>
  <c r="B73" i="32"/>
  <c r="B69" i="32"/>
  <c r="B65" i="32"/>
  <c r="B66" i="32"/>
  <c r="B67" i="32"/>
  <c r="B68" i="32"/>
  <c r="B64" i="32"/>
  <c r="B60" i="32"/>
  <c r="B61" i="32"/>
  <c r="B62" i="32"/>
  <c r="B63" i="32"/>
  <c r="B59" i="32"/>
  <c r="B58" i="32"/>
  <c r="B57" i="32"/>
  <c r="AN46" i="32"/>
  <c r="AM46" i="32"/>
  <c r="AL46" i="32"/>
  <c r="AK46" i="32"/>
  <c r="AJ46" i="32"/>
  <c r="AI46" i="32"/>
  <c r="AH46" i="32"/>
  <c r="AG46" i="32"/>
  <c r="AF46" i="32"/>
  <c r="AE46" i="32"/>
  <c r="AD46" i="32"/>
  <c r="AC46" i="32"/>
  <c r="AB46" i="32"/>
  <c r="AA46" i="32"/>
  <c r="Z46" i="32"/>
  <c r="Y46" i="32"/>
  <c r="X46" i="32"/>
  <c r="W46" i="32"/>
  <c r="V46" i="32"/>
  <c r="U46" i="32"/>
  <c r="R22" i="32"/>
  <c r="Q22" i="32"/>
  <c r="P22" i="32"/>
  <c r="O22" i="32"/>
  <c r="N22" i="32"/>
  <c r="M22" i="32"/>
  <c r="R20" i="32"/>
  <c r="Q20" i="32"/>
  <c r="P20" i="32"/>
  <c r="O20" i="32"/>
  <c r="N20" i="32"/>
  <c r="M20" i="32"/>
  <c r="R18" i="32"/>
  <c r="Q18" i="32"/>
  <c r="P18" i="32"/>
  <c r="O18" i="32"/>
  <c r="N18" i="32"/>
  <c r="M18" i="32"/>
  <c r="R16" i="32"/>
  <c r="Q16" i="32"/>
  <c r="P16" i="32"/>
  <c r="O16" i="32"/>
  <c r="N16" i="32"/>
  <c r="M16" i="32"/>
  <c r="R14" i="32"/>
  <c r="Q14" i="32"/>
  <c r="P14" i="32"/>
  <c r="O14" i="32"/>
  <c r="N14" i="32"/>
  <c r="M14" i="32"/>
  <c r="R12" i="32"/>
  <c r="Q12" i="32"/>
  <c r="P12" i="32"/>
  <c r="O12" i="32"/>
  <c r="N12" i="32"/>
  <c r="M12" i="32"/>
  <c r="R10" i="32"/>
  <c r="Q10" i="32"/>
  <c r="P10" i="32"/>
  <c r="O10" i="32"/>
  <c r="N10" i="32"/>
  <c r="M10" i="32"/>
  <c r="AF52" i="32"/>
  <c r="AE52" i="32"/>
  <c r="AD52" i="32"/>
  <c r="AC52" i="32"/>
  <c r="AB52" i="32"/>
  <c r="AA52" i="32"/>
  <c r="Z52" i="32"/>
  <c r="X52" i="32"/>
  <c r="W52" i="32"/>
  <c r="V52" i="32"/>
  <c r="U52" i="32"/>
  <c r="T52" i="32"/>
  <c r="S52" i="32"/>
  <c r="R52" i="32"/>
  <c r="Q52" i="32"/>
  <c r="P52" i="32"/>
  <c r="O52" i="32"/>
  <c r="N52" i="32"/>
  <c r="M52" i="32"/>
  <c r="L52" i="32"/>
  <c r="K52" i="32"/>
  <c r="J52" i="32"/>
  <c r="I52" i="32"/>
  <c r="H52" i="32"/>
  <c r="G52" i="32"/>
  <c r="F52" i="32"/>
  <c r="E52" i="32"/>
  <c r="D52" i="32"/>
  <c r="C52" i="32"/>
  <c r="BQ46" i="32"/>
  <c r="BP46" i="32"/>
  <c r="BO46" i="32"/>
  <c r="BN46" i="32"/>
  <c r="BM46" i="32"/>
  <c r="BL46" i="32"/>
  <c r="BK46" i="32"/>
  <c r="BJ46" i="32"/>
  <c r="BI46" i="32"/>
  <c r="BH46" i="32"/>
  <c r="BG46" i="32"/>
  <c r="BF46" i="32"/>
  <c r="BE46" i="32"/>
  <c r="BD46" i="32"/>
  <c r="BC46" i="32"/>
  <c r="BB46" i="32"/>
  <c r="BA46" i="32"/>
  <c r="AZ46" i="32"/>
  <c r="AY46" i="32"/>
  <c r="AX46" i="32"/>
  <c r="AW46" i="32"/>
  <c r="AV46" i="32"/>
  <c r="AU46" i="32"/>
  <c r="AT46" i="32"/>
  <c r="AS46" i="32"/>
  <c r="AR46" i="32"/>
  <c r="AQ46" i="32"/>
  <c r="AP46" i="32"/>
  <c r="AO46" i="32"/>
  <c r="T46" i="32"/>
  <c r="S46" i="32"/>
  <c r="R46" i="32"/>
  <c r="Q46" i="32"/>
  <c r="P46" i="32"/>
  <c r="O46" i="32"/>
  <c r="N46" i="32"/>
  <c r="M46" i="32"/>
  <c r="L46" i="32"/>
  <c r="K46" i="32"/>
  <c r="J46" i="32"/>
  <c r="I46" i="32"/>
  <c r="CT41" i="32"/>
  <c r="CS41" i="32"/>
  <c r="CR41" i="32"/>
  <c r="CQ41" i="32"/>
  <c r="CP41" i="32"/>
  <c r="CO41" i="32"/>
  <c r="CN41" i="32"/>
  <c r="CM41" i="32"/>
  <c r="CL41" i="32"/>
  <c r="CK41" i="32"/>
  <c r="CJ41" i="32"/>
  <c r="CI41" i="32"/>
  <c r="CH41" i="32"/>
  <c r="CG41" i="32"/>
  <c r="CF41" i="32"/>
  <c r="CE41" i="32"/>
  <c r="CD41" i="32"/>
  <c r="CC41" i="32"/>
  <c r="CB41" i="32"/>
  <c r="CA41" i="32"/>
  <c r="BZ41" i="32"/>
  <c r="BY41" i="32"/>
  <c r="BX41" i="32"/>
  <c r="BW41" i="32"/>
  <c r="BV41" i="32"/>
  <c r="BU41" i="32"/>
  <c r="BT41" i="32"/>
  <c r="BS41" i="32"/>
  <c r="BR41" i="32"/>
  <c r="BQ41" i="32"/>
  <c r="BP41" i="32"/>
  <c r="BO41" i="32"/>
  <c r="BN41" i="32"/>
  <c r="BM41" i="32"/>
  <c r="BL41" i="32"/>
  <c r="BK41" i="32"/>
  <c r="BJ41" i="32"/>
  <c r="BI41" i="32"/>
  <c r="BH41" i="32"/>
  <c r="BG41" i="32"/>
  <c r="BF41" i="32"/>
  <c r="BE41" i="32"/>
  <c r="BD41" i="32"/>
  <c r="BC41" i="32"/>
  <c r="BB41" i="32"/>
  <c r="BA41" i="32"/>
  <c r="AZ41" i="32"/>
  <c r="AY41" i="32"/>
  <c r="AX41" i="32"/>
  <c r="AW41" i="32"/>
  <c r="AV41" i="32"/>
  <c r="AU41" i="32"/>
  <c r="AT41" i="32"/>
  <c r="AS41" i="32"/>
  <c r="AR41" i="32"/>
  <c r="AQ41" i="32"/>
  <c r="AP41" i="32"/>
  <c r="AO41" i="32"/>
  <c r="AN41" i="32"/>
  <c r="AM41" i="32"/>
  <c r="AL41" i="32"/>
  <c r="AK41" i="32"/>
  <c r="AJ41" i="32"/>
  <c r="AI41" i="32"/>
  <c r="AH41" i="32"/>
  <c r="AG41" i="32"/>
  <c r="AF41" i="32"/>
  <c r="AE41" i="32"/>
  <c r="AD41" i="32"/>
  <c r="AC41" i="32"/>
  <c r="AB41" i="32"/>
  <c r="AA41" i="32"/>
  <c r="Z41" i="32"/>
  <c r="Y41" i="32"/>
  <c r="X41" i="32"/>
  <c r="W41" i="32"/>
  <c r="V41" i="32"/>
  <c r="U41" i="32"/>
  <c r="T41" i="32"/>
  <c r="S41" i="32"/>
  <c r="R41" i="32"/>
  <c r="Q41" i="32"/>
  <c r="P41" i="32"/>
  <c r="O41" i="32"/>
  <c r="N41" i="32"/>
  <c r="M41" i="32"/>
  <c r="L41" i="32"/>
  <c r="K41" i="32"/>
  <c r="J41" i="32"/>
  <c r="I41" i="32"/>
  <c r="H41" i="32"/>
  <c r="G41" i="32"/>
  <c r="F41" i="32"/>
  <c r="E41" i="32"/>
  <c r="D41" i="32"/>
  <c r="C41" i="32"/>
  <c r="I35" i="32"/>
  <c r="S35" i="32"/>
  <c r="R35" i="32"/>
  <c r="K35" i="32"/>
  <c r="L35" i="32"/>
  <c r="M35" i="32"/>
  <c r="N35" i="32"/>
  <c r="O35" i="32"/>
  <c r="P35" i="32"/>
  <c r="Q35" i="32"/>
  <c r="J35" i="32"/>
  <c r="D35" i="32"/>
  <c r="E35" i="32"/>
  <c r="F35" i="32"/>
  <c r="G35" i="32"/>
  <c r="H35" i="32"/>
  <c r="C35" i="32"/>
  <c r="D31" i="32"/>
  <c r="E31" i="32"/>
  <c r="F31" i="32"/>
  <c r="G31" i="32"/>
  <c r="H31" i="32"/>
  <c r="I31" i="32"/>
  <c r="C31" i="32"/>
  <c r="H27" i="32"/>
  <c r="G27" i="32"/>
  <c r="F27" i="32"/>
  <c r="E27" i="32"/>
  <c r="D27" i="32"/>
  <c r="C27" i="32"/>
  <c r="B52" i="32"/>
  <c r="B46" i="32"/>
  <c r="B41" i="32"/>
  <c r="B35" i="32"/>
  <c r="B31" i="32"/>
  <c r="B27" i="32"/>
  <c r="B9" i="32"/>
  <c r="B10" i="32"/>
  <c r="B11" i="32"/>
  <c r="B12" i="32"/>
  <c r="B13" i="32"/>
  <c r="B14" i="32"/>
  <c r="B15" i="32"/>
  <c r="B16" i="32"/>
  <c r="B17" i="32"/>
  <c r="B18" i="32"/>
  <c r="B19" i="32"/>
  <c r="B20" i="32"/>
  <c r="B21" i="32"/>
  <c r="B22" i="32"/>
  <c r="B23" i="32"/>
  <c r="B8" i="32"/>
  <c r="A52" i="32"/>
  <c r="A46" i="32"/>
  <c r="A41" i="32"/>
  <c r="A35" i="32"/>
  <c r="A31" i="32"/>
  <c r="A27" i="32"/>
  <c r="A9" i="32"/>
  <c r="A10" i="32"/>
  <c r="A11" i="32"/>
  <c r="A12" i="32"/>
  <c r="A13" i="32"/>
  <c r="A14" i="32"/>
  <c r="A15" i="32"/>
  <c r="A16" i="32"/>
  <c r="A17" i="32"/>
  <c r="A18" i="32"/>
  <c r="A19" i="32"/>
  <c r="A20" i="32"/>
  <c r="A21" i="32"/>
  <c r="A22" i="32"/>
  <c r="A23" i="32"/>
  <c r="A8" i="32"/>
  <c r="J9" i="32"/>
  <c r="K9" i="32"/>
  <c r="L9" i="32"/>
  <c r="J10" i="32"/>
  <c r="K10" i="32"/>
  <c r="L10" i="32"/>
  <c r="J11" i="32"/>
  <c r="K11" i="32"/>
  <c r="L11" i="32"/>
  <c r="J12" i="32"/>
  <c r="K12" i="32"/>
  <c r="L12" i="32"/>
  <c r="J13" i="32"/>
  <c r="K13" i="32"/>
  <c r="L13" i="32"/>
  <c r="J14" i="32"/>
  <c r="K14" i="32"/>
  <c r="L14" i="32"/>
  <c r="J15" i="32"/>
  <c r="K15" i="32"/>
  <c r="L15" i="32"/>
  <c r="J16" i="32"/>
  <c r="K16" i="32"/>
  <c r="L16" i="32"/>
  <c r="J17" i="32"/>
  <c r="K17" i="32"/>
  <c r="L17" i="32"/>
  <c r="J18" i="32"/>
  <c r="K18" i="32"/>
  <c r="L18" i="32"/>
  <c r="J19" i="32"/>
  <c r="K19" i="32"/>
  <c r="L19" i="32"/>
  <c r="J20" i="32"/>
  <c r="K20" i="32"/>
  <c r="L20" i="32"/>
  <c r="J21" i="32"/>
  <c r="K21" i="32"/>
  <c r="L21" i="32"/>
  <c r="J22" i="32"/>
  <c r="K22" i="32"/>
  <c r="L22" i="32"/>
  <c r="J23" i="32"/>
  <c r="K23" i="32"/>
  <c r="L23" i="32"/>
  <c r="J8" i="32"/>
  <c r="K8" i="32"/>
  <c r="L8" i="32"/>
  <c r="I8" i="32"/>
  <c r="I9" i="32"/>
  <c r="I10" i="32"/>
  <c r="I11" i="32"/>
  <c r="I12" i="32"/>
  <c r="I13" i="32"/>
  <c r="I14" i="32"/>
  <c r="I15" i="32"/>
  <c r="I16" i="32"/>
  <c r="I17" i="32"/>
  <c r="I18" i="32"/>
  <c r="I19" i="32"/>
  <c r="I20" i="32"/>
  <c r="I21" i="32"/>
  <c r="I22" i="32"/>
  <c r="I23" i="32"/>
  <c r="H9" i="32"/>
  <c r="H10" i="32"/>
  <c r="H11" i="32"/>
  <c r="H12" i="32"/>
  <c r="H13" i="32"/>
  <c r="H14" i="32"/>
  <c r="H15" i="32"/>
  <c r="H16" i="32"/>
  <c r="H17" i="32"/>
  <c r="H18" i="32"/>
  <c r="H19" i="32"/>
  <c r="H20" i="32"/>
  <c r="H21" i="32"/>
  <c r="H22" i="32"/>
  <c r="H23" i="32"/>
  <c r="H8" i="32"/>
  <c r="G9" i="32"/>
  <c r="G10" i="32"/>
  <c r="G11" i="32"/>
  <c r="G12" i="32"/>
  <c r="G13" i="32"/>
  <c r="G14" i="32"/>
  <c r="G15" i="32"/>
  <c r="G16" i="32"/>
  <c r="G17" i="32"/>
  <c r="G18" i="32"/>
  <c r="G19" i="32"/>
  <c r="G20" i="32"/>
  <c r="G21" i="32"/>
  <c r="G22" i="32"/>
  <c r="G23" i="32"/>
  <c r="G8" i="32"/>
  <c r="F9" i="32"/>
  <c r="F10" i="32"/>
  <c r="F11" i="32"/>
  <c r="F12" i="32"/>
  <c r="F13" i="32"/>
  <c r="F14" i="32"/>
  <c r="F15" i="32"/>
  <c r="F16" i="32"/>
  <c r="F17" i="32"/>
  <c r="F18" i="32"/>
  <c r="F19" i="32"/>
  <c r="F20" i="32"/>
  <c r="F21" i="32"/>
  <c r="F22" i="32"/>
  <c r="F23" i="32"/>
  <c r="F8" i="32"/>
  <c r="E9" i="32"/>
  <c r="E10" i="32"/>
  <c r="E11" i="32"/>
  <c r="E12" i="32"/>
  <c r="E13" i="32"/>
  <c r="E14" i="32"/>
  <c r="E15" i="32"/>
  <c r="E16" i="32"/>
  <c r="E17" i="32"/>
  <c r="E18" i="32"/>
  <c r="E19" i="32"/>
  <c r="E20" i="32"/>
  <c r="E21" i="32"/>
  <c r="E22" i="32"/>
  <c r="E23" i="32"/>
  <c r="E8" i="32"/>
  <c r="D9" i="32"/>
  <c r="D10" i="32"/>
  <c r="D11" i="32"/>
  <c r="D12" i="32"/>
  <c r="D13" i="32"/>
  <c r="D14" i="32"/>
  <c r="D15" i="32"/>
  <c r="D16" i="32"/>
  <c r="D17" i="32"/>
  <c r="D18" i="32"/>
  <c r="D19" i="32"/>
  <c r="D20" i="32"/>
  <c r="D21" i="32"/>
  <c r="D22" i="32"/>
  <c r="D23" i="32"/>
  <c r="D8" i="32"/>
  <c r="L4" i="32"/>
  <c r="K4" i="32"/>
  <c r="J4" i="32"/>
  <c r="I4" i="32"/>
  <c r="H4" i="32"/>
  <c r="G4" i="32"/>
  <c r="F4" i="32"/>
  <c r="E4" i="32"/>
  <c r="D4" i="32"/>
  <c r="C4" i="32"/>
  <c r="B4" i="32"/>
  <c r="A4" i="32"/>
  <c r="K8" i="28"/>
  <c r="J8" i="28"/>
  <c r="I8" i="28"/>
  <c r="H8" i="28"/>
  <c r="G8" i="28"/>
  <c r="F8" i="28"/>
  <c r="E8" i="28"/>
  <c r="D8" i="28"/>
  <c r="K4" i="28"/>
  <c r="J4" i="28"/>
  <c r="I4" i="28"/>
  <c r="H4" i="28"/>
  <c r="G4" i="28"/>
  <c r="F4" i="28"/>
  <c r="E4" i="28"/>
  <c r="D4" i="28"/>
  <c r="K3" i="26"/>
  <c r="J3" i="26"/>
  <c r="I3" i="26"/>
  <c r="H3" i="26"/>
  <c r="G3" i="26"/>
  <c r="F3" i="26"/>
  <c r="E3" i="26"/>
  <c r="D3" i="26"/>
  <c r="R8" i="32"/>
  <c r="Q8" i="32"/>
  <c r="P8" i="32"/>
  <c r="O8" i="32"/>
  <c r="N8" i="32"/>
  <c r="M8" i="32"/>
  <c r="D73" i="28"/>
  <c r="D65" i="28"/>
  <c r="D60" i="28"/>
  <c r="D57" i="28"/>
  <c r="D48" i="28"/>
  <c r="D41" i="28"/>
  <c r="D38" i="28"/>
  <c r="D33" i="28"/>
  <c r="D23" i="28"/>
  <c r="D14" i="28"/>
  <c r="G25" i="29"/>
  <c r="G15" i="29"/>
  <c r="G9" i="29"/>
  <c r="G3" i="29"/>
  <c r="G18" i="27" l="1"/>
  <c r="F18" i="27"/>
</calcChain>
</file>

<file path=xl/sharedStrings.xml><?xml version="1.0" encoding="utf-8"?>
<sst xmlns="http://schemas.openxmlformats.org/spreadsheetml/2006/main" count="1352" uniqueCount="979">
  <si>
    <t>1.Identification of the Airport</t>
  </si>
  <si>
    <t>Airport name (please enter the official name of your airport. e.g. Hartsfield–Jackson Atlanta International Airport)</t>
  </si>
  <si>
    <t>Airport code (IATA 3-letter code)</t>
  </si>
  <si>
    <t>ACI region</t>
  </si>
  <si>
    <t>Annual Aircraft Movements (ATM)</t>
  </si>
  <si>
    <t>Is your aerodrome certified by the National Civil Aviation Authority (CAA)?</t>
  </si>
  <si>
    <t>If yes, when?</t>
  </si>
  <si>
    <t>Which measurement system do you use at your airport?</t>
  </si>
  <si>
    <t>Which aviation regulatory framework does your airport follow?</t>
  </si>
  <si>
    <t>Name of person submitting</t>
  </si>
  <si>
    <t>1.10</t>
  </si>
  <si>
    <t>Job title of the person submitting</t>
  </si>
  <si>
    <t>1.11</t>
  </si>
  <si>
    <t>E-mail address of the person submitting</t>
  </si>
  <si>
    <t>1.12</t>
  </si>
  <si>
    <t>Data Year (please select 2021, 2022, 2023, 2024, or 2025 from the dropdown that corresponds to the year of the data you are providing)</t>
  </si>
  <si>
    <t xml:space="preserve">This form must be submitted to safety@aci.aero  </t>
  </si>
  <si>
    <t xml:space="preserve">2.Runway (RWY) Information </t>
  </si>
  <si>
    <t>2.1</t>
  </si>
  <si>
    <t>2.2</t>
  </si>
  <si>
    <t>2.3</t>
  </si>
  <si>
    <t>2.4</t>
  </si>
  <si>
    <t>2.5</t>
  </si>
  <si>
    <t>2.6</t>
  </si>
  <si>
    <t>2.7</t>
  </si>
  <si>
    <t>2.8</t>
  </si>
  <si>
    <t>2.9</t>
  </si>
  <si>
    <t>Runways</t>
  </si>
  <si>
    <t>Runway Designation</t>
  </si>
  <si>
    <t>Runway Surface</t>
  </si>
  <si>
    <t>Is the RWY equipped with 
RESA (ICAO) or RSA (FAA)?</t>
  </si>
  <si>
    <t>Is the RWY surface grooved?</t>
  </si>
  <si>
    <t>RWY Approach category</t>
  </si>
  <si>
    <t>Is the runway equipped with a Runway Status Lights (RWSL) system that automatically illuminates red in-pavement lights to warn of potential conflicts, independent of ATC clearances?</t>
  </si>
  <si>
    <t>What is the critical aircraft (most demanding aircraft) of this runway?</t>
  </si>
  <si>
    <t>Runway 1</t>
  </si>
  <si>
    <t>Runway 2</t>
  </si>
  <si>
    <t>Runway 3</t>
  </si>
  <si>
    <t>Runway 4</t>
  </si>
  <si>
    <t>Runway 5</t>
  </si>
  <si>
    <t>Runway 6</t>
  </si>
  <si>
    <t>Runway 7</t>
  </si>
  <si>
    <t>Runway 8</t>
  </si>
  <si>
    <t xml:space="preserve">3.Taxiway (TWY) Information </t>
  </si>
  <si>
    <t>3.1</t>
  </si>
  <si>
    <t>3.2</t>
  </si>
  <si>
    <t>3.3</t>
  </si>
  <si>
    <t>3.4</t>
  </si>
  <si>
    <t>3.5</t>
  </si>
  <si>
    <t>3.6</t>
  </si>
  <si>
    <t xml:space="preserve">Number of Rapid Exit Taxiways (RETs) </t>
  </si>
  <si>
    <t>Number of End-Around Taxiways (EATs), specifically designed to allow aircraft to taxi around the runway end without crossing the active runway</t>
  </si>
  <si>
    <t>Does your airport have Stop bars at all TWY/RWY intersections, or only at RWY entry points?</t>
  </si>
  <si>
    <t>Are Stop bars operated at all times or only during Low Visibility Procedures(LVP)?</t>
  </si>
  <si>
    <t>Do you have Guard Lights (Wig Wags)?</t>
  </si>
  <si>
    <t>Does your airport allow intersection take-off? 
If yes, is there a TORA sign for the intersection take-off?</t>
  </si>
  <si>
    <t xml:space="preserve">4.Apron Information </t>
  </si>
  <si>
    <t xml:space="preserve">Total number of Aircraft Stands </t>
  </si>
  <si>
    <r>
      <t xml:space="preserve">Number of </t>
    </r>
    <r>
      <rPr>
        <b/>
        <sz val="12"/>
        <color theme="1"/>
        <rFont val="Arial"/>
        <family val="2"/>
      </rPr>
      <t>remote aircraft stands</t>
    </r>
    <r>
      <rPr>
        <sz val="12"/>
        <color theme="1"/>
        <rFont val="Arial"/>
        <family val="2"/>
      </rPr>
      <t>, defined in this form as stands that are not equipped with Passenger Boarding Bridges (PBBs)</t>
    </r>
  </si>
  <si>
    <t>Is a surface movement guidance and control system (SMGCS) been provided at your airport? If so, which level?</t>
  </si>
  <si>
    <t>Number of A-VDGS</t>
  </si>
  <si>
    <t>Are the vehicles service roads located at the front or back side of aircraft stands?</t>
  </si>
  <si>
    <t>Does your airport have alternative taxilanes or taxiways where differentiated markings (e.g., color, line type, or pattern) are used based on aircraft wingspan to improve traffic flow?</t>
  </si>
  <si>
    <t>What type of pavement is used for the aircraft parking stands?</t>
  </si>
  <si>
    <t>5.General Information of the Airport</t>
  </si>
  <si>
    <t>5.1</t>
  </si>
  <si>
    <t>5.3.1</t>
  </si>
  <si>
    <t>5.3.2</t>
  </si>
  <si>
    <t>5.3.3</t>
  </si>
  <si>
    <t>5.3.4</t>
  </si>
  <si>
    <t>5.3.5</t>
  </si>
  <si>
    <t xml:space="preserve"> </t>
  </si>
  <si>
    <t>Are there any identified Hot Spots?</t>
  </si>
  <si>
    <t>If yes, are they published in the AIP?</t>
  </si>
  <si>
    <t>Please specify how many Hot Spots you have in any of these areas.</t>
  </si>
  <si>
    <t>Runway</t>
  </si>
  <si>
    <t>Taxiway</t>
  </si>
  <si>
    <t>Taxilane</t>
  </si>
  <si>
    <t>Apron</t>
  </si>
  <si>
    <t>Other Areas</t>
  </si>
  <si>
    <t>→</t>
  </si>
  <si>
    <t>5.4</t>
  </si>
  <si>
    <t>5.5</t>
  </si>
  <si>
    <t>5.6</t>
  </si>
  <si>
    <t>5.7</t>
  </si>
  <si>
    <t>5.8</t>
  </si>
  <si>
    <t>5.9</t>
  </si>
  <si>
    <t>5.10</t>
  </si>
  <si>
    <t>5.11</t>
  </si>
  <si>
    <t>What is your airport’s RFF category (ICAO) or index (FAA)?</t>
  </si>
  <si>
    <t>Number of major RFF vehicles capable of directly discharging foam</t>
  </si>
  <si>
    <t>Type of Firefighting Foam.</t>
  </si>
  <si>
    <t>Is Sustainable Aviation Fuel (SAF) available at your airport?</t>
  </si>
  <si>
    <t>If yes, what is the blending ratio?</t>
  </si>
  <si>
    <t>What is the average amount of SAF available at the airport (in tons)?</t>
  </si>
  <si>
    <t>Do you have noise abatement procedures at your airport?</t>
  </si>
  <si>
    <t xml:space="preserve">Do you have a curfew? </t>
  </si>
  <si>
    <t>5.12</t>
  </si>
  <si>
    <t>5.13</t>
  </si>
  <si>
    <t>5.14</t>
  </si>
  <si>
    <t>Have your CAA transposed any ICAO's recommended practices into national standards? For example: Establishing RESA of 240 m as a National Standard, etc.</t>
  </si>
  <si>
    <t>If yes, did the CAA consulted with aerodrome operators prior making the recommended practice(s) as standards? </t>
  </si>
  <si>
    <t>Can you list some of them?
→  </t>
  </si>
  <si>
    <t>5.14.1</t>
  </si>
  <si>
    <t>5.14.2</t>
  </si>
  <si>
    <t>5.14.3</t>
  </si>
  <si>
    <t>5.14.4</t>
  </si>
  <si>
    <t>5.14.5</t>
  </si>
  <si>
    <r>
      <rPr>
        <b/>
        <sz val="26"/>
        <color theme="0"/>
        <rFont val="Arial"/>
        <family val="2"/>
      </rPr>
      <t>6. Supplementary Infrastructure Details</t>
    </r>
    <r>
      <rPr>
        <sz val="11"/>
        <color theme="0"/>
        <rFont val="Arial"/>
        <family val="2"/>
      </rPr>
      <t xml:space="preserve">
</t>
    </r>
    <r>
      <rPr>
        <b/>
        <sz val="13"/>
        <color theme="0"/>
        <rFont val="Arial"/>
        <family val="2"/>
      </rPr>
      <t>If you have additional data or information about your airport's infrastructure that will help ACI better understand the context and provide you with better safety intelligence, please don't hesitate to share it with us in the following table. For example: the use of a new technology.</t>
    </r>
  </si>
  <si>
    <t>6.2</t>
  </si>
  <si>
    <t>6.3</t>
  </si>
  <si>
    <t>6.4</t>
  </si>
  <si>
    <t>6.5</t>
  </si>
  <si>
    <t>7. PAVEMENT MAINTENANCE INFORMATION</t>
  </si>
  <si>
    <t>Runway Specific Questions</t>
  </si>
  <si>
    <t>7.1</t>
  </si>
  <si>
    <t>If applicable, when did the runway undergo its last major reconstruction or rehabilitation works? (For example: full-depth replacement of the runway pavement over at least 50% of its length, runway overlay, etc.)</t>
  </si>
  <si>
    <t>Was the reconstruction full length or partial length?</t>
  </si>
  <si>
    <t>Was this reconstruction undertaken before the pavement reached its planned design life?</t>
  </si>
  <si>
    <t>If yes, what was the reason for the early reconstruction?</t>
  </si>
  <si>
    <t>Is the runway currently exhibiting any unexpected signs of pavement distress? (Examples include excessive cracking, spalling, scaling, rutting, shoving, blowups, or raveling.)</t>
  </si>
  <si>
    <t>If so, please provide a brief description of the distress.</t>
  </si>
  <si>
    <t>General Pavement Management System Questions (runway independent)</t>
  </si>
  <si>
    <t xml:space="preserve"> Have you conducted a Pavement Condition Index (PCI) evaluation of the runway?</t>
  </si>
  <si>
    <t xml:space="preserve"> If so, how frequently do you conduct PCI evaluations?</t>
  </si>
  <si>
    <t>When was the last time a non-destructive test (NDT) was conducted on the runway pavement?</t>
  </si>
  <si>
    <t>7.10</t>
  </si>
  <si>
    <t xml:space="preserve"> Do you have a formal pavement management system in place at your airport? </t>
  </si>
  <si>
    <t>7.11</t>
  </si>
  <si>
    <t>If so, how long has this system been in place?</t>
  </si>
  <si>
    <t>7.12</t>
  </si>
  <si>
    <t>What design life do you use for your runway pavements (in years)? If it varies, please provide details explaining the reasons for the variation.</t>
  </si>
  <si>
    <r>
      <rPr>
        <b/>
        <sz val="22"/>
        <color theme="0"/>
        <rFont val="Arial"/>
        <family val="2"/>
      </rPr>
      <t>8. Supplementary Pavement Maintenance Details</t>
    </r>
    <r>
      <rPr>
        <sz val="11"/>
        <color theme="0"/>
        <rFont val="Arial"/>
        <family val="2"/>
      </rPr>
      <t xml:space="preserve">
</t>
    </r>
    <r>
      <rPr>
        <b/>
        <sz val="10"/>
        <color theme="0"/>
        <rFont val="Arial"/>
        <family val="2"/>
      </rPr>
      <t>If you have additional data or information about your airside pavement maintenance that will help ACI better understand the context and provide you with better safety intelligence, please don't hesitate to share it with us in the following table.</t>
    </r>
  </si>
  <si>
    <t>8.1</t>
  </si>
  <si>
    <t>8.2</t>
  </si>
  <si>
    <t>8.3</t>
  </si>
  <si>
    <t>8.4</t>
  </si>
  <si>
    <t>8.5</t>
  </si>
  <si>
    <t>Please enter the number of runway incursions and excursions for each runway at your airport.</t>
  </si>
  <si>
    <t>Safety Performance Area (SPA)-1 Runway Safety</t>
  </si>
  <si>
    <t>SPI-01</t>
  </si>
  <si>
    <t>Runway Incursion - by type</t>
  </si>
  <si>
    <t>SPI-01-A</t>
  </si>
  <si>
    <t>Aircraft (choose the runway that best suit each case/scenario)</t>
  </si>
  <si>
    <t>SPI-01-B</t>
  </si>
  <si>
    <t>Vehicle (choose the runway that best suit each case/scenario)</t>
  </si>
  <si>
    <t>SPI-01-C</t>
  </si>
  <si>
    <t>Person (choose the runway that best suit each case/scenario)</t>
  </si>
  <si>
    <t>SPI-02</t>
  </si>
  <si>
    <t>Runway Excursion- by type</t>
  </si>
  <si>
    <t>SPI-02-A</t>
  </si>
  <si>
    <t>Overrun (choose the runway that best suit each case/scenario)</t>
  </si>
  <si>
    <t>SPI-02-B</t>
  </si>
  <si>
    <t>Undershoot (choose the runway that best suit each case/scenario)</t>
  </si>
  <si>
    <t>SPI-02-C</t>
  </si>
  <si>
    <t>Veer-off (choose the runway that best suit each case/scenario)</t>
  </si>
  <si>
    <t>SPA 2- FOD</t>
  </si>
  <si>
    <t>SPI-03</t>
  </si>
  <si>
    <t>Foreign Object Debris (FOD), other than wildlife remains.</t>
  </si>
  <si>
    <t>SPI-03-A</t>
  </si>
  <si>
    <t>Damage to aircraft due to Foreign Object Debris (FOD) on runway</t>
  </si>
  <si>
    <t>SPI-03-B</t>
  </si>
  <si>
    <t>FOD found on the runway</t>
  </si>
  <si>
    <t>SPI-03-C</t>
  </si>
  <si>
    <t>Damage to aircraft due to FOD on taxiway</t>
  </si>
  <si>
    <t>SPI-03-D</t>
  </si>
  <si>
    <t>FOD found on the taxiway</t>
  </si>
  <si>
    <t>SPI-03-E</t>
  </si>
  <si>
    <t>Damage to aircraft due to FOD on apron</t>
  </si>
  <si>
    <t>SPI-03-F</t>
  </si>
  <si>
    <t>FOD found on the apron</t>
  </si>
  <si>
    <t xml:space="preserve">SPA-3 Disabled Aircraft </t>
  </si>
  <si>
    <t>SPI-04</t>
  </si>
  <si>
    <t>Disabled Aircraft</t>
  </si>
  <si>
    <t>SPI-04-H</t>
  </si>
  <si>
    <t>SPI-04-A</t>
  </si>
  <si>
    <t>Does your airport have a disabled aircraft removal plan or access to equipment (from on-site or external sources)?</t>
  </si>
  <si>
    <t>What was the type of aircraft involved?(Up to 5 aircrafts)</t>
  </si>
  <si>
    <t>SPI-04-B</t>
  </si>
  <si>
    <t>Do the airlines or air operators currently operating at your airport have a disabled aircraft removal plan or arrangement with another company?</t>
  </si>
  <si>
    <t>SPI-04-C</t>
  </si>
  <si>
    <t>Do the airlines or air operators currently operating at your airport share their disabled aircraft removal plan with the airport operator?</t>
  </si>
  <si>
    <r>
      <t xml:space="preserve"> 1</t>
    </r>
    <r>
      <rPr>
        <b/>
        <sz val="8"/>
        <color theme="1"/>
        <rFont val="Arial"/>
        <family val="2"/>
      </rPr>
      <t>st</t>
    </r>
    <r>
      <rPr>
        <b/>
        <sz val="12"/>
        <color theme="1"/>
        <rFont val="Arial"/>
        <family val="2"/>
      </rPr>
      <t xml:space="preserve"> </t>
    </r>
  </si>
  <si>
    <r>
      <t>2</t>
    </r>
    <r>
      <rPr>
        <b/>
        <sz val="8"/>
        <color theme="1"/>
        <rFont val="Arial"/>
        <family val="2"/>
      </rPr>
      <t>nd</t>
    </r>
  </si>
  <si>
    <r>
      <t>3</t>
    </r>
    <r>
      <rPr>
        <b/>
        <sz val="8"/>
        <color theme="1"/>
        <rFont val="Arial"/>
        <family val="2"/>
      </rPr>
      <t>rd</t>
    </r>
  </si>
  <si>
    <r>
      <t>4</t>
    </r>
    <r>
      <rPr>
        <b/>
        <sz val="8"/>
        <color theme="1"/>
        <rFont val="Arial"/>
        <family val="2"/>
      </rPr>
      <t>th</t>
    </r>
  </si>
  <si>
    <r>
      <t>5</t>
    </r>
    <r>
      <rPr>
        <b/>
        <sz val="8"/>
        <color theme="1"/>
        <rFont val="Arial"/>
        <family val="2"/>
      </rPr>
      <t>th</t>
    </r>
  </si>
  <si>
    <t>SPI-04-D</t>
  </si>
  <si>
    <t xml:space="preserve">Number of disabled aircraft on runway </t>
  </si>
  <si>
    <t>SPI-04-E</t>
  </si>
  <si>
    <t>Number of disabled aircraft on taxiway</t>
  </si>
  <si>
    <t>SPI-04-F</t>
  </si>
  <si>
    <t>Number of disabled aircraft on apron</t>
  </si>
  <si>
    <t>SPI-04-G</t>
  </si>
  <si>
    <t>Runway closure time due to disabled aircraft. (Please round to the nearest hour)</t>
  </si>
  <si>
    <t>SPA-4 Taxiway Safety</t>
  </si>
  <si>
    <t>SPI-05</t>
  </si>
  <si>
    <t>Taxiway Incursion (TI)</t>
  </si>
  <si>
    <t>SPI-05-A</t>
  </si>
  <si>
    <t>Aircraft</t>
  </si>
  <si>
    <t>SPI-05-B</t>
  </si>
  <si>
    <t>Vehicle</t>
  </si>
  <si>
    <t>SPI-05-C</t>
  </si>
  <si>
    <t>Person</t>
  </si>
  <si>
    <t>Taxiway Excursion (TE)</t>
  </si>
  <si>
    <t>SPI-06</t>
  </si>
  <si>
    <t>SPI-07</t>
  </si>
  <si>
    <t>Taxiway Collision</t>
  </si>
  <si>
    <t>SPI-07-A</t>
  </si>
  <si>
    <t>Aircraft-Aircraft</t>
  </si>
  <si>
    <t>SPI-07-B</t>
  </si>
  <si>
    <t>Aircraft-Vehicle</t>
  </si>
  <si>
    <t>SPI-07-C</t>
  </si>
  <si>
    <t>Aircraft-Facility</t>
  </si>
  <si>
    <t>SPI-07-D</t>
  </si>
  <si>
    <t>Aircraft-Person</t>
  </si>
  <si>
    <t>SPA-5 Apron Safety</t>
  </si>
  <si>
    <t>SPI-08</t>
  </si>
  <si>
    <t xml:space="preserve">Collision on Apron </t>
  </si>
  <si>
    <t>SPI-08-A</t>
  </si>
  <si>
    <t>Aircraft - Aircraft (one is parked)</t>
  </si>
  <si>
    <t>SPI-08-B</t>
  </si>
  <si>
    <t>Aircraft - Aircraft (both moving)</t>
  </si>
  <si>
    <t>SPI-08-C</t>
  </si>
  <si>
    <t>Aircraft - Vehicle</t>
  </si>
  <si>
    <t>SPI-08-D</t>
  </si>
  <si>
    <t>Aircraft - Fixed Object</t>
  </si>
  <si>
    <t>SPI-08-E</t>
  </si>
  <si>
    <t>Vehicle - Vehicle</t>
  </si>
  <si>
    <t>SPI-08-F</t>
  </si>
  <si>
    <t>Vehicle - Fixed Object</t>
  </si>
  <si>
    <t>SPI-08-G</t>
  </si>
  <si>
    <t>Vehicle - Person</t>
  </si>
  <si>
    <t>Fuel Spillage</t>
  </si>
  <si>
    <t>SPI-09</t>
  </si>
  <si>
    <t xml:space="preserve">Number of major fuel spillage (&gt;1m2) </t>
  </si>
  <si>
    <t>SPI-10</t>
  </si>
  <si>
    <t>Jet Blast-Propeller Blast / Engine Ingestion</t>
  </si>
  <si>
    <t>SPI-10-A</t>
  </si>
  <si>
    <t>Number of jet/propeller blast occurrences</t>
  </si>
  <si>
    <t>SPI-10-B</t>
  </si>
  <si>
    <t>Number of engine-propeller ingestion occurrences</t>
  </si>
  <si>
    <t>SPA-6 Wildlife Management</t>
  </si>
  <si>
    <t>SPI-11</t>
  </si>
  <si>
    <t>Bird Strikes</t>
  </si>
  <si>
    <t>SPI-11-A</t>
  </si>
  <si>
    <t>Birds Strikes - Zone A (inside the fence Area-approach 200 feet-Dep 500 feet)</t>
  </si>
  <si>
    <t>SPI-11-B</t>
  </si>
  <si>
    <t>Birds Strikes - Zone B (vicinity of airport)</t>
  </si>
  <si>
    <t>SPI-11-C</t>
  </si>
  <si>
    <t>Birds Strikes - Zone C (1500 feet and terminal control area)</t>
  </si>
  <si>
    <t>SPI-11-D</t>
  </si>
  <si>
    <t xml:space="preserve">Birds Strikes - Zone Unknown   </t>
  </si>
  <si>
    <t>SPI-12</t>
  </si>
  <si>
    <t>Terrestrial Animal Strikes - (inside the fence of aerodrome)</t>
  </si>
  <si>
    <t>SPA-7 Other Occurrences</t>
  </si>
  <si>
    <t>SPI-13</t>
  </si>
  <si>
    <t>The number of airside fires involving an electric GSE/ electric vehicle</t>
  </si>
  <si>
    <t>SPI-14-A</t>
  </si>
  <si>
    <r>
      <rPr>
        <sz val="12"/>
        <color rgb="FF000000"/>
        <rFont val="Arial"/>
        <family val="2"/>
      </rPr>
      <t>The number of airport control zone violation by UAV (</t>
    </r>
    <r>
      <rPr>
        <sz val="11"/>
        <color rgb="FF000000"/>
        <rFont val="Arial"/>
        <family val="2"/>
      </rPr>
      <t>Unmanned Aerial Vehicles, drones)</t>
    </r>
  </si>
  <si>
    <t>SPI-14-B</t>
  </si>
  <si>
    <t>The number of airport control zone violation by lasers</t>
  </si>
  <si>
    <t>SPI-15-A</t>
  </si>
  <si>
    <t>The number of unauthorized vehicles on the airside</t>
  </si>
  <si>
    <t>SPI-15-B</t>
  </si>
  <si>
    <t>The number of unauthorized persons on the airside</t>
  </si>
  <si>
    <t>SPI-16</t>
  </si>
  <si>
    <t xml:space="preserve">The number of airside fatal accidents to personnel </t>
  </si>
  <si>
    <r>
      <rPr>
        <b/>
        <sz val="22"/>
        <color theme="0"/>
        <rFont val="Arial"/>
        <family val="2"/>
      </rPr>
      <t>SPA-8. Extra Lagging Indicators</t>
    </r>
    <r>
      <rPr>
        <sz val="11"/>
        <color theme="0"/>
        <rFont val="Arial"/>
        <family val="2"/>
      </rPr>
      <t xml:space="preserve">
</t>
    </r>
    <r>
      <rPr>
        <b/>
        <sz val="10"/>
        <color theme="0"/>
        <rFont val="Arial"/>
        <family val="2"/>
      </rPr>
      <t>If you are collecting any other lagging indicators that can help ACI better understand global aviation safety trends, and potentially be added as new indicators to ACI's safety data collection platform, please don't hesitate to share them with us in the following table. Your contributions will be recognized and valued in our efforts to enhance aviation safety.</t>
    </r>
  </si>
  <si>
    <t>SPI-17-A</t>
  </si>
  <si>
    <t>SPI-17-B</t>
  </si>
  <si>
    <t>SPI-17-C</t>
  </si>
  <si>
    <t>SPI-17-D</t>
  </si>
  <si>
    <t>SPI-17-E</t>
  </si>
  <si>
    <t>SPA-9 Emergency Response Planning</t>
  </si>
  <si>
    <t>SPI-18</t>
  </si>
  <si>
    <t xml:space="preserve"> Emergency Response Planning Exercises</t>
  </si>
  <si>
    <t>SPI-18-A</t>
  </si>
  <si>
    <t>The number of tabletop exercises conducted in compliance with ICAO Annex 14 requirements</t>
  </si>
  <si>
    <t>SPI-18-B</t>
  </si>
  <si>
    <t>The number of partial exercises conducted in compliance with ICAO Annex 14 requirements</t>
  </si>
  <si>
    <t>SPI-18-C</t>
  </si>
  <si>
    <t>The number of full-scale exercises conducted in compliance with ICAO Annex 14 requirements</t>
  </si>
  <si>
    <t>SPA-10 Safety Culture and Training</t>
  </si>
  <si>
    <t>SPI-19</t>
  </si>
  <si>
    <t>Safety Reporting</t>
  </si>
  <si>
    <t>SPI-19-A</t>
  </si>
  <si>
    <t>The number of voluntary reports</t>
  </si>
  <si>
    <t>SPI-19-B</t>
  </si>
  <si>
    <t>The number of feedback responces to voluntary reports</t>
  </si>
  <si>
    <t>SPI-19-C</t>
  </si>
  <si>
    <t>The number of hazards identified during the reporting year</t>
  </si>
  <si>
    <t>SPI-19-D</t>
  </si>
  <si>
    <t>The number of measures taken</t>
  </si>
  <si>
    <t>SPI-20</t>
  </si>
  <si>
    <t xml:space="preserve">Safety Meetings and Promotions </t>
  </si>
  <si>
    <t>SPI-20-A</t>
  </si>
  <si>
    <t>Do you have a Safety Review Board (SRB) responsible for strategic safety oversight and high-level safety decisions?</t>
  </si>
  <si>
    <t>SPI-20-A1</t>
  </si>
  <si>
    <t>How many meetings did you have during the reporting year?</t>
  </si>
  <si>
    <t>SPI-20-B</t>
  </si>
  <si>
    <t>Do you have a Safety Action Group (SAG) responsible for implementing and monitoring safety actions?</t>
  </si>
  <si>
    <t>SPI-20-B1</t>
  </si>
  <si>
    <t>SPI-20-C</t>
  </si>
  <si>
    <t>Do you have a Runway Safety Team (RST) dedicated to runway safety and prevention of runway incursions/excursions?</t>
  </si>
  <si>
    <t>SPI-20-C1</t>
  </si>
  <si>
    <t>SPI-20-C2</t>
  </si>
  <si>
    <t>Which entity leads the Runway Safety Team (RST)?</t>
  </si>
  <si>
    <t>SPI-20-D</t>
  </si>
  <si>
    <t>Do you have an Apron Safety Team (AST), dedicatd to the safety of apron/ramp operations?</t>
  </si>
  <si>
    <t>SPI-20-D1</t>
  </si>
  <si>
    <t>SPI-20-E</t>
  </si>
  <si>
    <t>The number of safety bulletins or notices issued</t>
  </si>
  <si>
    <t>SPI-20-F</t>
  </si>
  <si>
    <t>The number of safety seminars or workshops held</t>
  </si>
  <si>
    <t>SPI-20-G</t>
  </si>
  <si>
    <t>The number of safety promotion campaigns held (e.g., FOD awareness walks, safety week, etc.)</t>
  </si>
  <si>
    <t>SPI-21</t>
  </si>
  <si>
    <t>Safety Training</t>
  </si>
  <si>
    <t>SPI-21-A</t>
  </si>
  <si>
    <t>Total number of personnel holding a valid movement area access authorization (including runways, taxiways, and aprons) at the end of the reporting year</t>
  </si>
  <si>
    <t>SPI-21-B</t>
  </si>
  <si>
    <t>Of those personnel, how many have completed airside safety training and remain valid at the end of the reporting year?</t>
  </si>
  <si>
    <t>SPI-21-C</t>
  </si>
  <si>
    <t>Is recurrent training provided?</t>
  </si>
  <si>
    <t>SPI-21-D</t>
  </si>
  <si>
    <t>If yes, at what interval is it refreshed?</t>
  </si>
  <si>
    <t>SPI-21-F</t>
  </si>
  <si>
    <t>Number of personnel who have completed training and hold a valid apron/ramp area driving permit as of the end of the reporting year</t>
  </si>
  <si>
    <t>SPI-21-G</t>
  </si>
  <si>
    <t>Number of personnel who have completed training and hold a valid maneuvering area (including Runways and Taxiways) driving permit as of the end of the reporting year</t>
  </si>
  <si>
    <t>SPI-21-H</t>
  </si>
  <si>
    <t>The validity period of apron area driving training (years)</t>
  </si>
  <si>
    <t>SPI-21-I</t>
  </si>
  <si>
    <t xml:space="preserve">The validity period of maneuvering area driving training (years) </t>
  </si>
  <si>
    <t>SPI-21-J</t>
  </si>
  <si>
    <t>Are all vehicles, aircraft, and personnel accessing the runway using the same radio frequency? (one runway/one frequency)</t>
  </si>
  <si>
    <t>SPI-21-K</t>
  </si>
  <si>
    <t>Do you have a driving permit zone classification for the airside of your airport?</t>
  </si>
  <si>
    <t>SPI-21-L</t>
  </si>
  <si>
    <t>If yes, please select the types of airside driving permits available at your airport.</t>
  </si>
  <si>
    <r>
      <rPr>
        <b/>
        <sz val="22"/>
        <color rgb="FFFFFFFF"/>
        <rFont val="Arial"/>
        <family val="2"/>
      </rPr>
      <t xml:space="preserve">SPA-11. Extra Leading Indicators
</t>
    </r>
    <r>
      <rPr>
        <b/>
        <sz val="10"/>
        <color rgb="FFFFFFFF"/>
        <rFont val="Arial"/>
        <family val="2"/>
      </rPr>
      <t>If you are collecting any other leading indicators that can help ACI better understand global aviation safety trends, and potentially be added as new indicators to ACI's safety data collection platform, please don't hesitate to share them with us in the following table. Your contributions will be recognized and valued in our efforts to enhance aviation safety.</t>
    </r>
  </si>
  <si>
    <t>SPI-22-A</t>
  </si>
  <si>
    <t>SPI-22-B</t>
  </si>
  <si>
    <t>SPI-22-C</t>
  </si>
  <si>
    <t>SPI-22-D</t>
  </si>
  <si>
    <t>SPI-22-E</t>
  </si>
  <si>
    <t>Term code</t>
  </si>
  <si>
    <t>Question/Term</t>
  </si>
  <si>
    <t>Definitions/Description</t>
  </si>
  <si>
    <t>References</t>
  </si>
  <si>
    <t>General Information Tab</t>
  </si>
  <si>
    <t>1.</t>
  </si>
  <si>
    <t>IDENTIFICATION of the AIRPORT</t>
  </si>
  <si>
    <t>Airport name</t>
  </si>
  <si>
    <t>The official name of the airport as designated by the relevant aviation authority. It identifies the specific location or facility where aircraft operations take place.</t>
  </si>
  <si>
    <t>ICAO Annex 14 - Aerodromes, Volume I - Aerodrome Design and Operations</t>
  </si>
  <si>
    <t>The three-letter code assigned by the International Air Transport Association (IATA) to uniquely identify airports worldwide. These codes are used in airline schedules, ticketing, baggage handling, and other airline-related activities.</t>
  </si>
  <si>
    <r>
      <rPr>
        <sz val="12"/>
        <color theme="1"/>
        <rFont val="Arial"/>
        <family val="2"/>
      </rPr>
      <t>IATA Airport Coding Manual</t>
    </r>
    <r>
      <rPr>
        <u/>
        <sz val="12"/>
        <color theme="10"/>
        <rFont val="Arial"/>
        <family val="2"/>
      </rPr>
      <t xml:space="preserve">
You can identify your airport code using the IATA search tool by clicking on this cell.</t>
    </r>
  </si>
  <si>
    <t>The region to which the airport belongs according to the Airports Council International (ACI) regional classification. ACI categorizes airports into regions for administrative and statistical purposes.</t>
  </si>
  <si>
    <t>ACI Regional Offices</t>
  </si>
  <si>
    <t>Annual aircraft movements (atm)</t>
  </si>
  <si>
    <t>The total number of aircraft takeoffs or landings at an airport during reporting year. Aircraft movements are a key metric for assessing airport activity and workload.</t>
  </si>
  <si>
    <t>Indicates whether the aerodrome (airport) holds certification from the National Civil Aviation Authority (CAA) in accordance with regulatory requirements. Aerodrome certification ensures compliance with safety, security, and operational standards.</t>
  </si>
  <si>
    <t>Enter the current aerodrome certificate issuance date.</t>
  </si>
  <si>
    <t>Aerodrome Certification</t>
  </si>
  <si>
    <t>Choose the unit of measurement for length that you will use to complete the form. Typically, this is the unit used in your airport’s AIP and internal documentation: meters or feet.</t>
  </si>
  <si>
    <t>Internal documentation and procedures of the organization</t>
  </si>
  <si>
    <r>
      <t xml:space="preserve">Select the aviation regulatory framework your airport follow. This will help us better understand the definitions and characteristics of your entries when variations occur between different aviation regulatory frameworks. </t>
    </r>
    <r>
      <rPr>
        <b/>
        <sz val="12"/>
        <color theme="1"/>
        <rFont val="Arial"/>
        <family val="2"/>
      </rPr>
      <t>If you do not follow FAA or EASA, please choose ICAO.</t>
    </r>
  </si>
  <si>
    <t>1.9</t>
  </si>
  <si>
    <t>The full name of the individual responsible for submitting the safety data collection form. This person is typically an authorized representative of the airport or organization.</t>
  </si>
  <si>
    <t>The job title or position held by the individual submitting the safety data collection form. This information helps identify the role and responsibility of the person in the organization.</t>
  </si>
  <si>
    <t>The email address of the individual responsible for submitting the safety data collection form. This contact information facilitates communication and correspondence regarding the form and related matters.</t>
  </si>
  <si>
    <t xml:space="preserve">Data Year </t>
  </si>
  <si>
    <t>The calendar year to which the submitted data applies. All data must reflect a complete January–December period and be consistent across the form.</t>
  </si>
  <si>
    <t>2.</t>
  </si>
  <si>
    <t>GENERAL PHYSICAL CHARACTERISTICS of the RUNWAY</t>
  </si>
  <si>
    <t>This section pertains to various physical attributes and equipment associated with the runway, providing essential information for operational and safety considerations.</t>
  </si>
  <si>
    <t>The alphanumeric designation assigned to the runway based on its magnetic orientation. This designation aids pilots in identifying and navigating to the correct runway.</t>
  </si>
  <si>
    <t>ICAO Annex 14 - Aerodromes, Volume I - Aerodrome Design and Operations Ch-5.2.2</t>
  </si>
  <si>
    <t xml:space="preserve">The type of surface material or composition of the runway, such as asphalt, concrete, or grass. The runway surface affects aircraft performance during takeoff, landing, and taxiing. For surface types that are not asphalt, concrete, or a combination of the two—such as natural surfaces like grass, gravel, etc.—please select "Others". </t>
  </si>
  <si>
    <t xml:space="preserve">ICAO Annex 14 - Aerodromes, Volume I - Aerodrome Design and Operations </t>
  </si>
  <si>
    <t>Runway Length</t>
  </si>
  <si>
    <t>The physical length of the runway as stated in the AIP. Please note that the measurement unit will automatically adjust based on your selection in question 1.7.</t>
  </si>
  <si>
    <t>ICAO Annex 14 - Aerodromes, Volume I - Aerodrome Design and Operations Table 4-2</t>
  </si>
  <si>
    <t>Runway Width</t>
  </si>
  <si>
    <t>The physical width of the runway as stated in the AIP. Please note that the measurement unit will automatically adjust based on your selection in question 1.7.</t>
  </si>
  <si>
    <t>Is the RWY equipped with RESA (ICAO) or RSA (FAA)?</t>
  </si>
  <si>
    <r>
      <t xml:space="preserve">This question asks whether the runway is equipped with a Runway End Safety Area (RESA) according to ICAO standards or the portion of the Runway Safety Area (RSA) at the end of the runway, as defined by FAA standards. It also requests the length of the RESA or RSA provided.
</t>
    </r>
    <r>
      <rPr>
        <b/>
        <sz val="12"/>
        <color theme="1"/>
        <rFont val="Arial"/>
        <family val="2"/>
      </rPr>
      <t>RESA (ICAO):</t>
    </r>
    <r>
      <rPr>
        <sz val="12"/>
        <color theme="1"/>
        <rFont val="Arial"/>
        <family val="2"/>
      </rPr>
      <t xml:space="preserve"> A RESA is an area symmetrical about the extended runway centerline and adjacent to the end of the strip. Its primary purpose is to reduce the risk of damage to an aircraft in the event of an undershoot or overrun.
</t>
    </r>
    <r>
      <rPr>
        <b/>
        <sz val="12"/>
        <color theme="1"/>
        <rFont val="Arial"/>
        <family val="2"/>
      </rPr>
      <t xml:space="preserve">RSA (FAA): </t>
    </r>
    <r>
      <rPr>
        <sz val="12"/>
        <color theme="1"/>
        <rFont val="Arial"/>
        <family val="2"/>
      </rPr>
      <t>An RSA is a defined area surrounding the runway that is prepared to minimize damage in the event of an undershoot, overrun, or excursion from the runway. The portion of the RSA at the end of the runway serves a similar purpose to the RESA, providing a buffer zone to enhance safety in case of runway overruns or emergency situations.</t>
    </r>
  </si>
  <si>
    <r>
      <rPr>
        <sz val="12"/>
        <color theme="1"/>
        <rFont val="Arial"/>
        <family val="2"/>
      </rPr>
      <t>ICAO Annex 14 - Aerodromes, Volume I - Ch-3.5.</t>
    </r>
    <r>
      <rPr>
        <u/>
        <sz val="12"/>
        <color theme="10"/>
        <rFont val="Arial"/>
        <family val="2"/>
      </rPr>
      <t xml:space="preserve">
click on this cell for further information about RSA</t>
    </r>
  </si>
  <si>
    <t>Indicate whether the runway surface is grooved, which is designed to improve friction and drainage, reduce the risk of hydroplaning, and enhance aircraft braking performance, especially in wet conditions.</t>
  </si>
  <si>
    <t>Aerodrome Design Manual (Doc 9157), Part 3 - Pavements, Ch-4.</t>
  </si>
  <si>
    <t>Classifies the runway based on the level of precision of the approach and landing system available, ranging from non-instrument approaches to highly precise CAT-III operations. Categories accommodate different levels of approach guidance and weather conditions.</t>
  </si>
  <si>
    <t>Aerodrome Design Manual (Doc 9157), Part 1 - Runways, Ch-1 Instrument Runway definition</t>
  </si>
  <si>
    <t>Indicates whether the runway is equipped with Runway Status Lights (RWSL), a system designed to enhance runway safety by providing visual alerts to pilots and vehicle operators regarding runway occupancy and status.</t>
  </si>
  <si>
    <t>ICAO Annex 14 - Aerodromes, Volume I - Ch-5.3.30.</t>
  </si>
  <si>
    <t>What is the critical aircraft(most demanding aircraft) of this runway?</t>
  </si>
  <si>
    <t>Asks for the identification of the critical aircraft using the runway, defined as the aircraft with the most demanding operational requirements for determining the aerodrome’s physical characteristics and safety standards.</t>
  </si>
  <si>
    <t>ICAO Annex 14 - Aerodromes, Volume I - Ch-5.3.4.</t>
  </si>
  <si>
    <t>3.</t>
  </si>
  <si>
    <t>TAXIWAY</t>
  </si>
  <si>
    <t>This section pertains to various characteristics and features of taxiways, providing essential information for ground movement and navigation.</t>
  </si>
  <si>
    <t>Number of Rapid Exit TWY (RET)</t>
  </si>
  <si>
    <t>The count of rapid exit taxiways available on the runway for aircraft to vacate quickly after landing, thereby reducing runway occupancy time and improving runway throughput.</t>
  </si>
  <si>
    <t>Doc 9157 Part-2, Ch-1.3</t>
  </si>
  <si>
    <t xml:space="preserve">Asks for the number of End-Around Taxiways (EAT) at the airport. End-Around Taxiways are taxiways that allow aircraft to taxi around the end of a runway, enabling continuous runway operations without interrupting aircraft movements on the runway. </t>
  </si>
  <si>
    <t>Does your airport have stopbars at all TWY/RWY intersections, or only at RWY entry points?</t>
  </si>
  <si>
    <t>Stopbars are safety devices installed at taxiway/runway intersections or runway entry points to manage the movement of aircraft and vehicles on the airfield. These illuminated bars, typically consisting of red lights embedded in the pavement, are designed to enhance safety by providing clear, visual signals that indicate when it is safe to proceed or when to stop.</t>
  </si>
  <si>
    <t>ICAO Annex 14 - Aerodromes, Volume I - Ch-5.3.20</t>
  </si>
  <si>
    <t>Are stopbars operated at all times or only during Low Visibility Procedures(LVP)?</t>
  </si>
  <si>
    <t>Indicate whether your stopbars are lit continuously or only as needed.</t>
  </si>
  <si>
    <t xml:space="preserve">Runway incursions may take place in all visibility or weather conditions. The use of runway guard lights at runway-holding positions can form part of effective runway incursion prevention measures. Runway guard lights warn pilots and drivers of vehicles, when operating on taxiways, that they are about to enter a runway. </t>
  </si>
  <si>
    <t>ICAO Annex 14 - Aerodromes, Volume I - Ch-5.3.23</t>
  </si>
  <si>
    <t>Does your airport allows intersection take-off? 
If yes, is there a TORA sign for the intersection take-off?</t>
  </si>
  <si>
    <t>Intersection take-off procedures refer to the practice of initiating a take-off from a point on the runway that is not at the runway threshold. Instead, the aircraft begins its take-off roll from an intermediate point along the runway, known as an intersection.</t>
  </si>
  <si>
    <t>ICAO Annex 14 - Aerodromes, Volume I - Ch-5.4.3.20</t>
  </si>
  <si>
    <t>4.</t>
  </si>
  <si>
    <t>APRON</t>
  </si>
  <si>
    <t>This section pertains to various characteristics and features of the apron area, including parking areas, and associated equipment, providing essential information for aircraft parking and ground handling operations.</t>
  </si>
  <si>
    <t xml:space="preserve">Total Number of Aircraft Stands </t>
  </si>
  <si>
    <t>The count of designated parking areas (aircraft stand) available on the apron for aircraft parking and servicing. This metric provides insight into the capacity and infrastructure available for accommodating aircraft at the airport.</t>
  </si>
  <si>
    <t>ICAO Annex 14 - Aerodromes, Volume I - Ch-3.13 and 9157-Airport Design Manual-Part 2-TWYs-Aprons-4th Edition 2005</t>
  </si>
  <si>
    <t>Number of Remote Aircraft Stands defined as stands that are not equipped with Passenger Boarding Bridges (PBBs)</t>
  </si>
  <si>
    <t>The number of remote stands at an airport refers to the total count of parking positions for aircraft that are not directly connected to the terminal building via passenger boarding bridges (jet bridges). Passengers are typically transported to and from the terminal by buses or walk across the apron to reach these stands.</t>
  </si>
  <si>
    <t>ICAO Annex 14 - Aerodromes, Volume I
9157-Airport Design Manual-Part 2-TWYs-Aprons-4th Edition 2005</t>
  </si>
  <si>
    <t>Surface Movement Guidance and Control System (SMGCS) is implemented at airports to safely manage aircraft and vehicle movements in low-visibility conditions. If your airport has an SMGCS, specify the level (Level 1, Level 2, etc.) based on the visibility conditions it supports.</t>
  </si>
  <si>
    <t>ICAO Doc 9830
FAA Advisory Circular 120-57A</t>
  </si>
  <si>
    <t>The count of Advanced Visual Docking Guidance Systems (A-VDGS) installed on the apron, which provide visual guidance to pilots during aircraft parking maneuvers, enhancing safety and efficiency.</t>
  </si>
  <si>
    <t>ICAO Annex 14 - Aerodromes, Volume I - Ch-5.3.26</t>
  </si>
  <si>
    <t>Indicates the presence of service roads located at the front or backside of the stands, facilitating vehicle access for ground handling and servicing activities.</t>
  </si>
  <si>
    <t>To increase the flow of traffic in aircraft stand taxilanes, it may be found helpful to use alternative center lines (e.g. two Code C aircraft with maximum wingspan 36 m or one Code E aircraft with maximum wingspan 65 m). Minimum distances from center line to center line and/or center line to objects can be found in ICAO Annex 14, Volume 1, Table 3-1.</t>
  </si>
  <si>
    <t xml:space="preserve">ACI Apron Markings and Signs Handbook Third edition-2017 </t>
  </si>
  <si>
    <t>The type of surface material or composition of the apron, such as asphalt, concrete, or combination.</t>
  </si>
  <si>
    <t>5.</t>
  </si>
  <si>
    <t>GENERAL INFORMATION of the AIRPORT</t>
  </si>
  <si>
    <t>A location on an aerodrome movement area with a history or potential risk of collision or runway incursion, and where heightened attention by pilots/drivers is necessary.</t>
  </si>
  <si>
    <t>ICAO Annex 14 - Aerodromes, Volume I - Ch-1 Definitions.</t>
  </si>
  <si>
    <t>5.2</t>
  </si>
  <si>
    <t>Indicates whether the hot spots are published in the Aeronautical Information Publication (AIP), ensuring pilots and drivers are aware of these areas and can take appropriate precautions.</t>
  </si>
  <si>
    <t>5.3</t>
  </si>
  <si>
    <t>Please specify the location of the Hot Spots</t>
  </si>
  <si>
    <t>Specifies the areas where hot spots are identified, including runways, taxiways, taxilanes, aprons, or other designated areas.</t>
  </si>
  <si>
    <t>What is your airport RFF category?</t>
  </si>
  <si>
    <t>The Airport Rescue and Firefighting (RFF) category of an airport signifies its level of capability and preparedness to respond to aircraft accidents and emergencies.</t>
  </si>
  <si>
    <t>ICAO Annex 14, Volume I, Chapter 9, Section 9.1</t>
  </si>
  <si>
    <t>The total count of firefighting vehicles designated for Airport Rescue and Firefighting (RFF) operations at the airport, capable of directly discharging fire fighting foam.</t>
  </si>
  <si>
    <t>Select the type of firefighting foam used at your airport. Firefighting foams are essential for suppressing liquid fuel-based fires during emergencies.</t>
  </si>
  <si>
    <t>ICAO Doc 9137 Part 1</t>
  </si>
  <si>
    <t>Select “Yes” if SAF is available at your airport. Sustainable Aviation Fuels are an eco-friendly alternative to traditional fuels, reducing carbon emissions.</t>
  </si>
  <si>
    <t xml:space="preserve">What is the blending ratio? </t>
  </si>
  <si>
    <t xml:space="preserve">Indicate the percentage of SAF mixed with conventional jet fuel. </t>
  </si>
  <si>
    <t>Specify the total quantity of SAF stocked or regularly supplied.</t>
  </si>
  <si>
    <t>ICAO Environmental Report 2022</t>
  </si>
  <si>
    <t>Choose “Yes” if your airport implements procedures to minimize noise impact, especially on surrounding communities.</t>
  </si>
  <si>
    <t>Curfew refers to specific restrictions on flight operations during certain times, usually overnight. Select “Yes” if such restrictions are enforced.</t>
  </si>
  <si>
    <t>ICAO Annex 16, Volume I, Chapter 2</t>
  </si>
  <si>
    <t>Pavement Maintenance Tab</t>
  </si>
  <si>
    <t>Provide the date (month/year) when the runway last underwent significant reconstruction or rehabilitation work. Examples include major works like a full-depth replacement of more than 50% of the runway pavement or a complete overlay. This information helps in tracking the timeline of major repairs.</t>
  </si>
  <si>
    <t>ICAO Doc 9157, Part 3 - Pavements,
FAA AC 150/5320-6F - Airport Pavement Design and Evaluation</t>
  </si>
  <si>
    <t>Indicate whether the reconstruction covered the entire length of the runway (full length) or only part of it (partial length). This helps assess the scope of the work carried out.</t>
  </si>
  <si>
    <t>Specify whether the reconstruction occurred before the expected lifespan of the pavement. The planned design life is the period the pavement was intended to last without major reconstruction. This helps identify if the pavement failed prematurely.</t>
  </si>
  <si>
    <t>ICAO: ICAO Doc 9157, Part 3 - Pavements, 
FAA: FAA AC 150/5380-6F - Guidelines and Procedures for Maintenance of Airport Pavements</t>
  </si>
  <si>
    <t>If the reconstruction was done before the pavement reached its planned design life, provide the reasons for this decision. Common reasons could include unexpected pavement distress, increased traffic load, or environmental conditions.</t>
  </si>
  <si>
    <t>ICAO Doc 9157, Part 3 - Pavements,
FAA AC 150/5370-10H - Standards for Specifying Construction of Airports</t>
  </si>
  <si>
    <t>Specify if there are any signs of unexpected damage or distress on the runway pavement. Examples include excessive cracking, rutting, spalling, and other forms of surface degradation that might compromise the integrity of the pavement.</t>
  </si>
  <si>
    <t>If the runway is showing signs of distress, provide a short description of the issue(s), such as the location, type, and severity of the distress (e.g., “Cracking observed along the centerline, moderate severity”).</t>
  </si>
  <si>
    <t>Indicate whether a PCI evaluation has been performed for the runway. The PCI is a standard method for assessing the condition of pavement surfaces and helps determine the need for maintenance or repairs.</t>
  </si>
  <si>
    <t>Specify the frequency at which PCI evaluations are conducted (e.g., annually, every 2 years). Regular PCI evaluations help in monitoring the condition of the runway and planning for maintenance activities.</t>
  </si>
  <si>
    <t>Provide the date (month/year) of the most recent non-destructive test (NDT) conducted on the runway pavement. NDTs are used to assess the internal condition of pavement without causing damage and are important for evaluating the overall health of the structure.</t>
  </si>
  <si>
    <t>Indicate whether your airport uses a formal pavement management system (PMS) to monitor and manage the condition of its runways. A PMS helps in planning maintenance and optimizing pavement lifecycle costs.</t>
  </si>
  <si>
    <t>Provide the duration (in years) that the pavement management system has been in operation. This information helps assess the level of maturity and efficiency of the system.</t>
  </si>
  <si>
    <t xml:space="preserve"> What design life do you use for your runway pavements? If it varies, please provide details on the reasons for the variation.</t>
  </si>
  <si>
    <t>Specify the design life, in years, used for your runway pavements. If the design life varies across different sections or runways, explain the reasons for this variation, such as differences in traffic load or environmental conditions.</t>
  </si>
  <si>
    <t>Lagging Indicators Tab</t>
  </si>
  <si>
    <t>Runway Incursion</t>
  </si>
  <si>
    <r>
      <t xml:space="preserve">A runway incursion refers to any occurrence at an aerodrome involving the incorrect presence of an aircraft, vehicle, or person on the protected area of a surface designated for the landing and take-off of the aircraft. 
</t>
    </r>
    <r>
      <rPr>
        <b/>
        <sz val="12"/>
        <color theme="1"/>
        <rFont val="Arial"/>
        <family val="2"/>
      </rPr>
      <t>For reporting purposes, each runway incursion should be assigned to the runway where the event occurred. Where multiple runways are involved, report the event under the most affected runway.</t>
    </r>
  </si>
  <si>
    <t>The incorrect presence of an aircraft under its own power on the protected area of a surface designated for the landing and take-off of the aircraft.</t>
  </si>
  <si>
    <t>The incorrect presence of any vehicle, including aircraft being towed, on the protected area of a surface designated for the landing and take-off of the aircraft.</t>
  </si>
  <si>
    <t>The incorrect presence of any individual(s) on the protected area of a surface designated for the landing and take-off of the aircraft.</t>
  </si>
  <si>
    <t>Runway Excursion</t>
  </si>
  <si>
    <r>
      <t xml:space="preserve">A runway excursion is an incident where an aircraft veers off or overruns the runway surface during either takeoff or landing. Runway excursions are categorized as follows
</t>
    </r>
    <r>
      <rPr>
        <b/>
        <sz val="12"/>
        <color theme="1"/>
        <rFont val="Arial"/>
        <family val="2"/>
      </rPr>
      <t xml:space="preserve">
For reporting purposes, each runway excursion should be reported for the runway on which the event occurred (takeoff or landing runway).</t>
    </r>
  </si>
  <si>
    <t>Overrun</t>
  </si>
  <si>
    <t>An overrun is a type of runway excursion where an aircraft departs the end of the runway surface. This can occur during a landing when the aircraft is unable to stop within the available runway length or during an aborted takeoff.</t>
  </si>
  <si>
    <t>Undershoot</t>
  </si>
  <si>
    <t>Undershoot refers to a situation during landing where an aircraft touches down before reaching the designated runway threshold. This can occur due to misjudgment, technical issues, or adverse weather conditions.</t>
  </si>
  <si>
    <t>Veer-off</t>
  </si>
  <si>
    <t>A veer-off is another type of runway excursion where an aircraft departs the side of the runway surface. This typically occurs due to a loss of control, strong crosswinds, or navigational errors during takeoff, landing, or taxiing.</t>
  </si>
  <si>
    <t>Foreign Object Debris (FOD) on Runways (other than wildlife remains)</t>
  </si>
  <si>
    <t>Foreign Object Debris (FOD) refers to any object located in an inappropriate location in the airport environment that can damage aircraft, equipment, or personnel. FOD can be found on runways, taxiways, and aprons and can include items such as loose hardware, rocks, sand, or other debris.</t>
  </si>
  <si>
    <t>Damage to aircraft due to FOD on runway</t>
  </si>
  <si>
    <t>Number of occurrences of damage to aircraft due to FOD on the runway.</t>
  </si>
  <si>
    <t>Number of occurrences of FOD found on the runway.</t>
  </si>
  <si>
    <t>Number of occurrences of damage to aircraft due to FOD on the taxiway.</t>
  </si>
  <si>
    <t>Number of occurrences of FOD found on the taxiway.</t>
  </si>
  <si>
    <t>Number of occurrences of damage to aircraft due to FOD on the apron.</t>
  </si>
  <si>
    <t>Number of occurrences of FOD found on the apron.</t>
  </si>
  <si>
    <t>A disabled aircraft is an aircraft that cannot move under its own power and requires assistance to be removed from the operational areas of the airport. This situation can occur on runways, taxiways, or aprons.</t>
  </si>
  <si>
    <t>Inquires if the airport has a formal plan for removing disabled aircraft or access to the necessary equipment, whether available on-site or through external resources, to ensure quick and safe runway clearance.</t>
  </si>
  <si>
    <t>Asks whether the airlines or air operators using your airport have their own arrangements or plans for removing disabled aircraft, either through their resources or by contracting another company.</t>
  </si>
  <si>
    <t>This question inquires whether airlines or air operators currently using the airport share their disabled aircraft removal plan with the airport operator. This is important for ensuring efficient coordination and preparedness in the event of an incident where a disabled aircraft needs to be removed. Sharing such plans allows the airport operator to be aware of the resources, procedures, and timelines that the airlines have in place, ensuring a smoother response to potential runway blockages or operational disruptions caused by a disabled aircraft.</t>
  </si>
  <si>
    <t xml:space="preserve">Number of Disabled Aircraft on Runway </t>
  </si>
  <si>
    <t>Requests the total number of incidents involving disabled aircraft on the runway during a specific reporting period.</t>
  </si>
  <si>
    <t>Number of Disabled Aircraft on Taxiway</t>
  </si>
  <si>
    <t>Requests the total number of incidents involving disabled aircraft on the taxiway during a specific reporting period.</t>
  </si>
  <si>
    <t>Number of Disabled Aircraft on Apron</t>
  </si>
  <si>
    <t>Requests the total number of incidents involving disabled aircraft on the apron during a specific reporting period.</t>
  </si>
  <si>
    <t>Asks for the total duration, in hours, that the runway was closed due to a disabled aircraft accident or incident, rounded to the nearest hour.</t>
  </si>
  <si>
    <t>What was the type of aircraft involved?(Up to 5 Aircrafts)</t>
  </si>
  <si>
    <t>This question asks for the type of aircraft involved in incidents where a disabled aircraft was reported on the runway, taxiway, or apron. You can enter up to 5 events, prioritizing the most significant ones if there were more than 5. The aircraft types can be selected from the dropdown list provided. The list covers a variety of fixed-wing aircraft, helicopters, and other aviation types, including commercial airliners and general aviation aircraft. If the specific type of aircraft involved is not available in the list, please select the appropriate category, such as Other Wide-Body Aircraft, Other Narrow-Body Aircraft, General Aviation Aircraft, or Rotary-Wing Aircraft.</t>
  </si>
  <si>
    <t>TAXIWAY SAFETY</t>
  </si>
  <si>
    <t>Taxiway safety concerns incidents and accidents occurring on taxiways, including incursions, excursions, and collisions.</t>
  </si>
  <si>
    <t>The incorrect presence of an aircraft, vehicle, or person on the designated taxiway surface.</t>
  </si>
  <si>
    <t>The incorrect presence of an aircraft on the taxiway surface under its own power.</t>
  </si>
  <si>
    <t>The incorrect presence of a vehicle on the taxiway surface, including aircraft being towed or pushed back.</t>
  </si>
  <si>
    <t>The unauthorized presence of an individual(s) on the taxiway surface.</t>
  </si>
  <si>
    <t>An aircraft departing the side or end of the paved taxiway surface.</t>
  </si>
  <si>
    <t>Any collision between two aircraft, an aircraft and a vehicle, an aircraft and a facility, or an aircraft and a person on the taxiway.</t>
  </si>
  <si>
    <t>Collision between aircrafts.</t>
  </si>
  <si>
    <t>Collision between aircraft and vehicle.</t>
  </si>
  <si>
    <t>Collision between aircraft and facility.</t>
  </si>
  <si>
    <t>Collision between aircraft and person.</t>
  </si>
  <si>
    <t>APRON SAFETY</t>
  </si>
  <si>
    <t>Apron Safety Apron safety addresses incidents and accidents occurring on airport aprons, including various types of collisions.</t>
  </si>
  <si>
    <t>Any collision occurring on the apron involving aircraft, vehicles, and other objects or persons.</t>
  </si>
  <si>
    <t>Collision between a moving aircraft and a parked aircraft.</t>
  </si>
  <si>
    <t>Collision between two moving aircraft.</t>
  </si>
  <si>
    <t>Collision between an aircraft and a vehicle.</t>
  </si>
  <si>
    <t>Collision between an aircraft and a fixed object.</t>
  </si>
  <si>
    <t xml:space="preserve">Vehicle - Vehicle </t>
  </si>
  <si>
    <t>Collision between two vehicles.</t>
  </si>
  <si>
    <t>Collision between a vehicle and a fixed object.</t>
  </si>
  <si>
    <t>Collision between a vehicle and a person.</t>
  </si>
  <si>
    <t>Fuel spillage refers to the unintentional release of fuel from an aircraft or fuel equipment onto the airport surface. This metric tracks the number of incidents where fuel spillage occurs in an area greater than 1 square meter. These spillages are considered major and typically involve more extensive cleanup operations and potentially greater impact on airport operations.</t>
  </si>
  <si>
    <t>AC 150/5230-4B on Aircraft Fuel Storage, Handling, and Dispensing on Airports</t>
  </si>
  <si>
    <t>Number of Jet-Propeller Blast Occurrences</t>
  </si>
  <si>
    <t>This metric tracks the number of incidents involving the impact of jet or propeller blast. These occurrences can cause damage to airport infrastructure, equipment, and pose safety risks to personnel.</t>
  </si>
  <si>
    <t xml:space="preserve"> Number of Engine-Propeller Ingestion Occurrences</t>
  </si>
  <si>
    <t>This metric tracks the number of incidents where foreign objects are ingested by aircraft engines or propellers. Such incidents can lead to significant damage to aircraft and compromise safety.</t>
  </si>
  <si>
    <t>SPA-4</t>
  </si>
  <si>
    <t>WILDLIFE MANAGEMENT</t>
  </si>
  <si>
    <t>Bird strikes refer to incidents where birds collide with aircraft, posing significant safety risks. Effective wildlife management strategies are crucial to mitigate these occurrences and ensure aviation safety.</t>
  </si>
  <si>
    <t>Birds Strikes - Zone A (Inside the Fence Area-Approach 200 feet-Dep 500 feet)</t>
  </si>
  <si>
    <t>This metric tracks bird strike incidents occurring within the fence area of the airport, including the approach zone up to 200 feet and the departure zone up to 500 feet. These areas are critical due to the high activity of aircraft during takeoff and landing.</t>
  </si>
  <si>
    <t>Birds Strikes - Zone B (Vicinity of Airport)</t>
  </si>
  <si>
    <t>This metric tracks bird strike incidents occurring in the vicinity of the airport, outside the immediate fence area but within a close range where aircraft are still in a critical phase of flight.</t>
  </si>
  <si>
    <t>Birds Strikes - Zone C (1500 feet and Terminal Control Area)</t>
  </si>
  <si>
    <t>This metric tracks bird strike incidents occurring within the terminal control area up to 1500 feet. These strikes can affect aircraft during takeoff, landing, and low altitude flight within the airport’s controlled airspace.</t>
  </si>
  <si>
    <t xml:space="preserve">Birds Strikes-Zone Unknown   </t>
  </si>
  <si>
    <t>This metric tracks bird strike incidents where the exact zone of the strike cannot be determined. It is essential for data completeness and helps in understanding the full scope of wildlife hazards.</t>
  </si>
  <si>
    <t xml:space="preserve"> Terrestrial Animal Strikes - (Inside the Fence of Aerodrome)</t>
  </si>
  <si>
    <t>Terrestrial Animal Strikes - Inside the Fence of Aerodrome refers to the incidents involving collisions between terrestrial animals (e.g., mammals such as deer, foxes, etc.) and aircraft occurring within the fenced boundaries of an aerodrome or airport. These incidents pose a risk to aviation safety due to the potential for damage to aircraft and potential hazards to passengers and crew.</t>
  </si>
  <si>
    <t>OTHER OCCURRENCES</t>
  </si>
  <si>
    <t>The number of Airside Fires involving an electric GSE/ electric vehicle.</t>
  </si>
  <si>
    <t>Requests the total number of incidents involving fires on the airside that were caused by or involved electric ground support equipment (GSE) or electric vehicles. These incidents could pose specific challenges due to the nature of electric vehicles and batteries, and the information gathered helps assess the risks and readiness for managing such fires.</t>
  </si>
  <si>
    <t>The number of Airport Control Zone Violation by UAV (Unmanned Aerial Vehicles, Drones)</t>
  </si>
  <si>
    <t>Refers to the count of events involving unauthorized entry or operation of UAVs (Unmanned Aerial Vehicles), commonly known as drones, within the airport control zone. These violations pose a safety risk as they can interfere with aircraft operations, compromise airspace security, and potentially lead to accidents or incidents.</t>
  </si>
  <si>
    <t>The number of Airport Control Zone Violation by Lasers.</t>
  </si>
  <si>
    <t>Represents the count of events involving the unauthorized or unsafe operation of lasers within the airport control zone. Laser strikes on aircraft can cause temporary blindness or visual disturbances to pilots, posing a significant safety hazard during takeoff, landing, or other critical phases of flight.</t>
  </si>
  <si>
    <t>The number of unauthorized vehicles on the airside.</t>
  </si>
  <si>
    <r>
      <t xml:space="preserve">Requests the total number of incidents involving unauthorized </t>
    </r>
    <r>
      <rPr>
        <u/>
        <sz val="12"/>
        <color theme="1"/>
        <rFont val="Arial"/>
        <family val="2"/>
      </rPr>
      <t>vehicles</t>
    </r>
    <r>
      <rPr>
        <sz val="12"/>
        <color theme="1"/>
        <rFont val="Arial"/>
        <family val="2"/>
      </rPr>
      <t xml:space="preserve"> entering the airside area. These incidents represent a significant security concern and can lead to safety risks or operational disruptions.</t>
    </r>
  </si>
  <si>
    <t>The number of unauthorized persons on the airside.</t>
  </si>
  <si>
    <r>
      <t xml:space="preserve">Requests the total number of incidents involving unauthorized </t>
    </r>
    <r>
      <rPr>
        <u/>
        <sz val="12"/>
        <color theme="1"/>
        <rFont val="Arial"/>
        <family val="2"/>
      </rPr>
      <t xml:space="preserve">persons </t>
    </r>
    <r>
      <rPr>
        <sz val="12"/>
        <color theme="1"/>
        <rFont val="Arial"/>
        <family val="2"/>
      </rPr>
      <t>entering the airside area. These incidents represent a significant security concern and can lead to safety risks or operational disruptions.</t>
    </r>
  </si>
  <si>
    <t xml:space="preserve">The number of Airside Fatal Accidents to Personnel </t>
  </si>
  <si>
    <t>Refers to the count of fatal accidents involving personnel (e.g., airport staff, ground handling and airline employees, contractors) occurring within the airport environment. These accidents may occur during various activities such as ground handling, maintenance, construction, or other operational tasks.</t>
  </si>
  <si>
    <t>Leading Indicators Tab</t>
  </si>
  <si>
    <t>Emergency Response Planning</t>
  </si>
  <si>
    <t>Refers to the total number of tabletop exercises conducted during the reporting year as part of emergency response planning. These exercises involve key stakeholders discussing simulated emergency scenarios to improve the airport’s emergency response plan.</t>
  </si>
  <si>
    <t>ICAO Doc 9137 Part 7</t>
  </si>
  <si>
    <t>Refers to the count of partial exercises conducted during the reporting year to evaluate specific components of the airport’s emergency response plan. These exercises focus on testing targeted aspects of the airport’s emergency procedures.</t>
  </si>
  <si>
    <t>Represents the total number of full-scale exercises conducted during the reporting year, involving realistic emergency simulations with full participation from airport personnel, emergency responders, and stakeholders to evaluate coordinated responses.</t>
  </si>
  <si>
    <t>SAFETY CULTURE and TRAINING</t>
  </si>
  <si>
    <t>The number of Voluntary Reports</t>
  </si>
  <si>
    <t>Represents the count of safety-related reports submitted voluntarily by individuals within an organization. Voluntary reports may include observations of safety hazards, near-miss incidents, or other safety concerns that are not mandatory but contribute to proactive safety management and hazard identification.</t>
  </si>
  <si>
    <t>ACI SMS Handbook
ICAO Annex 19
ICAO Doc 9859</t>
  </si>
  <si>
    <t>The number of Feedback to Voluntary Reports</t>
  </si>
  <si>
    <t>Refers to the count of responses or feedback provided to individuals who submit voluntary safety reports. Feedback mechanisms acknowledge the receipt of reports, provide updates on actions taken in response to reported safety concerns, and encourage continued participation in the safety reporting process.</t>
  </si>
  <si>
    <t>The number of hazards identified in the past 12 months</t>
  </si>
  <si>
    <t>Represents the count of hazards identified within an organization's safety management system. Hazards identification involves systematically identifying potential risks, threats, or conditions that could lead to safety incidents or accidents. This process is essential for proactive risk management and the implementation of preventive measures to enhance safety performance.</t>
  </si>
  <si>
    <t>The number of Measures Taken</t>
  </si>
  <si>
    <t>Refers to the count of measures or actions taken in response to identified hazards or safety concerns within an organization. These measures may include implementing corrective actions, introducing preventive measures, or modifying procedures to mitigate identified risks and improve safety performance.</t>
  </si>
  <si>
    <t>This question inquires whether your organization has a Safety Review Board (SRB) in place. The SRB is the highest-level safety committee, typically including the accountable executive and senior managers, with the safety manager acting in an advisory role. The SRB is responsible for reviewing safety policies, resource allocation, and organizational safety performance, as well as addressing high-level safety issues to prevent incidents and improve overall safety.</t>
  </si>
  <si>
    <t>his question asks whether your organization has a Safety Action Group (SAG). SAGs are operationally focused groups that implement safety strategies set by the Safety Review Board (SRB). They are typically composed of managers and front-line personnel, chaired by a designated manager. SAGs address specific safety issues, develop action plans, and ensure safety initiatives are executed in line with the organization’s overall strategic safety direction.</t>
  </si>
  <si>
    <t>Indicates whether an organization has a dedicated Runway Safety Team (RST) responsible for promoting runway safety, identifying hazards and risks associated with runway operations, and implementing measures to enhance runway safety and mitigate risks of runway incursions or excursions.</t>
  </si>
  <si>
    <t>Refers to the existence of an Apron Safety Team (AST) within an organization. An AST is tasked with promoting safety on airport aprons, identifying hazards associated with aircraft ground operations, and implementing measures to enhance apron safety and prevent accidents or incidents involving ground handling activities.</t>
  </si>
  <si>
    <t>The number of Safety Bulletins or Notices issued</t>
  </si>
  <si>
    <t>Represents the count of safety bulletins or notices issued by an organization to communicate safety-related information, alerts, or updates to personnel. Safety bulletins or notices are used to raise awareness of safety hazards, disseminate safety procedures or guidelines, and provide important safety-related information to stakeholders.</t>
  </si>
  <si>
    <t>The number of Safety Seminars or Workshops held</t>
  </si>
  <si>
    <t>Refers to the count of safety seminars or workshops organized by an organization to provide training, education, and awareness on safety-related topics. Safety seminars or workshops are conducted to enhance safety knowledge, skills, and practices among personnel and stakeholders, promoting a proactive approach to safety management and risk prevention.</t>
  </si>
  <si>
    <t>The number of Safety Promotion Campaigns held (FOD Awareness Walk, Safety Week, etc.)</t>
  </si>
  <si>
    <t>Represents the count of safety promotion campaigns organized by an organization to raise awareness, educate, and engage stakeholders on various safety-related topics. Safety promotion campaigns may include events such as Foreign Object Debris (FOD) Awareness Walks, Safety Weeks, or other initiatives aimed at promoting safety culture, enhancing safety awareness, and encouraging proactive safety behaviors.</t>
  </si>
  <si>
    <t>This refers to the total number of personnel, both airport employees and external stakeholders (such as ground handling agents, contractors, and airline personnel), who are authorized to access the movement area. The movement area includes critical sections of the airport, such as runways, taxiways, and aprons, where aircraft operations are conducted. This data helps assess the level of access control and safety protocols in place.</t>
  </si>
  <si>
    <t>Refers to the total number of personnel members, including both airport and stakeholder personnel with access to the movement area, who have received safety training. This helps gauge the level of preparedness among staff operating in critical airport areas.</t>
  </si>
  <si>
    <t>Asks whether personnel with access to the movement area undergo regular safety training. Recurrent training helps maintain their competency in managing safety risks and ensures compliance with updated regulations.</t>
  </si>
  <si>
    <t>Inquires about the frequency of recurrent safety training provided to personnel with movement area access. Regular refresher training ensures that personnel remain up-to-date with evolving safety standards and operational procedures.</t>
  </si>
  <si>
    <t>SPI-21-E</t>
  </si>
  <si>
    <t>Total number of staff trained in movement area driving</t>
  </si>
  <si>
    <t>Represents the total count of staff members who have received training to drive in movement areas of the airport, which include runways, taxiways, and other areas where aircraft movements occur. This training ensures that drivers are knowledgeable about the specific risks and procedures associated with operating vehicles in these critical areas.</t>
  </si>
  <si>
    <t>Indicates the count of personnel members trained to drive in apron or ramp areas of the airport. This training focuses on the safe operation of vehicles in areas where aircraft are parked, loaded, unloaded, refueled, or serviced, ensuring that drivers are aware of the specific hazards and procedures in these zones.</t>
  </si>
  <si>
    <t>Refers to the count of personnel members trained to drive in maneuvering areas of the airport. These areas typically include runways and taxiways where the movement of aircraft occurs, requiring specialized training to ensure that drivers operate safely and in compliance with air traffic control instructions and airport regulations.</t>
  </si>
  <si>
    <t>Specifies the validity period, in years, for apron area driving training. This indicates how long the training certification remains valid before personnel need to undergo refresher training to maintain their qualifications and ensure ongoing competency in driving safely within apron areas.</t>
  </si>
  <si>
    <t>Specifies the validity period, in years, for maneuvering area driving training. This indicates how long the training certification remains valid before personnel need to undergo refresher training to maintain their qualifications and ensure ongoing competency in driving safely within maneuvering areas.</t>
  </si>
  <si>
    <t>Pertains to whether all vehicles, aircraft, and personnel accessing a specific runway are using the same radio frequency for communication. This practice is intended to enhance safety by ensuring clear and consistent communication among all parties operating in or near the runway environment, reducing the risk of misunderstandings or communication failures.</t>
  </si>
  <si>
    <t>GAPPRI Recommendation ANSP10/ADR25 develop and implement a phased plan for use of one frequency.</t>
  </si>
  <si>
    <t xml:space="preserve">Relates to whether the airport has a zone classification system for airside driver permits. This classification system categorizes different types of airside driving permits based on the specific areas and types of vehicles that personnel are authorized to operate, ensuring that drivers are appropriately trained and certified for their specific roles.
To restrict to enter runway, driver's permits are limited to prevent runway incursions </t>
  </si>
  <si>
    <t>Involves identifying the different types of airside driving permits available at the airport. These permits may vary based on the areas of operation (e.g., apron, maneuvering areas) and the types of vehicles that personnel are authorized to drive, ensuring that each driver has the necessary training and certification for their specific operational environment.</t>
  </si>
  <si>
    <t>1. General Information</t>
  </si>
  <si>
    <t>ACI Regions</t>
  </si>
  <si>
    <t>Legislative Bodies</t>
  </si>
  <si>
    <t>Surface Type</t>
  </si>
  <si>
    <t>Aircraft Types</t>
  </si>
  <si>
    <t>Africa</t>
  </si>
  <si>
    <t>ICAO</t>
  </si>
  <si>
    <t>All in asphalt</t>
  </si>
  <si>
    <t>Airbus A220</t>
  </si>
  <si>
    <t>Asia-Pacific &amp; Middle East</t>
  </si>
  <si>
    <t>FAA</t>
  </si>
  <si>
    <t>All in concrete</t>
  </si>
  <si>
    <t>Airbus A300</t>
  </si>
  <si>
    <t>Europe</t>
  </si>
  <si>
    <t>EASA</t>
  </si>
  <si>
    <t>Combination (some in asphalt and some in concrete)</t>
  </si>
  <si>
    <t>Airbus A310</t>
  </si>
  <si>
    <t>Latin America-Caribbean</t>
  </si>
  <si>
    <t>Other</t>
  </si>
  <si>
    <t>Airbus A318</t>
  </si>
  <si>
    <t>North America</t>
  </si>
  <si>
    <t>Airbus A319</t>
  </si>
  <si>
    <t>Airbus A320</t>
  </si>
  <si>
    <t>Airbus A321</t>
  </si>
  <si>
    <t>Yes and No</t>
  </si>
  <si>
    <t>Measurement System</t>
  </si>
  <si>
    <t>RESA (Excluding Strip)</t>
  </si>
  <si>
    <t>Airbus A330</t>
  </si>
  <si>
    <t xml:space="preserve">Yes </t>
  </si>
  <si>
    <t>Meter</t>
  </si>
  <si>
    <t>None</t>
  </si>
  <si>
    <t>Airbus A340</t>
  </si>
  <si>
    <t>No</t>
  </si>
  <si>
    <t>Feet</t>
  </si>
  <si>
    <t xml:space="preserve">RESA: Less than 90m </t>
  </si>
  <si>
    <t>Airbus A350</t>
  </si>
  <si>
    <t>I don't know.</t>
  </si>
  <si>
    <t xml:space="preserve">RESA: 90m </t>
  </si>
  <si>
    <t>Airbus A380</t>
  </si>
  <si>
    <t xml:space="preserve">RESA: Between 90m and 240m </t>
  </si>
  <si>
    <t>ATR 42/72</t>
  </si>
  <si>
    <t xml:space="preserve">RESA: 240m </t>
  </si>
  <si>
    <t>BAe 146 / Avro RJ</t>
  </si>
  <si>
    <t>Intersection take-off</t>
  </si>
  <si>
    <t>Stopbars Availability</t>
  </si>
  <si>
    <t xml:space="preserve">RESA: More than 240m </t>
  </si>
  <si>
    <t>Beech 1900D</t>
  </si>
  <si>
    <t>Yes</t>
  </si>
  <si>
    <t>RSA: 600 feet</t>
  </si>
  <si>
    <t>Boeing 717</t>
  </si>
  <si>
    <t>Yes, but no signage</t>
  </si>
  <si>
    <t>Only at runway entry points</t>
  </si>
  <si>
    <t>RSA: 1,000 feet</t>
  </si>
  <si>
    <t>Boeing 737</t>
  </si>
  <si>
    <t>Yes, and have signage but not lit</t>
  </si>
  <si>
    <t>Some intersections, but not at all</t>
  </si>
  <si>
    <t>RSA: More than 1,000 feet</t>
  </si>
  <si>
    <t>Boeing 737 NG / Max</t>
  </si>
  <si>
    <t>Yes, and have signage and are lit</t>
  </si>
  <si>
    <t>Not installed</t>
  </si>
  <si>
    <t>Boeing 747</t>
  </si>
  <si>
    <t>Boeing 757</t>
  </si>
  <si>
    <t>Boeing 767</t>
  </si>
  <si>
    <t>SMCGS</t>
  </si>
  <si>
    <t>Service Roads front or backside</t>
  </si>
  <si>
    <t>Type of Firefighting Foam</t>
  </si>
  <si>
    <t>Boeing 777</t>
  </si>
  <si>
    <t>Not provided</t>
  </si>
  <si>
    <t>Front/head of stand at all locations</t>
  </si>
  <si>
    <t>Protein foam. </t>
  </si>
  <si>
    <t>Boeing 787</t>
  </si>
  <si>
    <t>Level-1</t>
  </si>
  <si>
    <t>Back/tail of stand at all locations</t>
  </si>
  <si>
    <t>Fluoroprotein foam (conventional).</t>
  </si>
  <si>
    <t>Canadair Regional Jet</t>
  </si>
  <si>
    <t>Level-2</t>
  </si>
  <si>
    <t>Both front and back of stand at all locations</t>
  </si>
  <si>
    <t>Aqueous Film Forming Foam (AFFF). </t>
  </si>
  <si>
    <t>Comac ARJ21</t>
  </si>
  <si>
    <t>Level-3</t>
  </si>
  <si>
    <t>Some locations front of stand / some locations back of stand</t>
  </si>
  <si>
    <t>Film Forming Fluoroprotein (FFFP) foams. </t>
  </si>
  <si>
    <t>Comac C919</t>
  </si>
  <si>
    <t>Level-4</t>
  </si>
  <si>
    <t>Synthetic Foams.</t>
  </si>
  <si>
    <t>Concorde</t>
  </si>
  <si>
    <t>Synthetic Fluorine-free foams (SFFF) or Fluorine-free foams</t>
  </si>
  <si>
    <t>Dash 8</t>
  </si>
  <si>
    <t>Embraer 120 Brasilia</t>
  </si>
  <si>
    <t>Curfew</t>
  </si>
  <si>
    <t>ARFF Category or Index</t>
  </si>
  <si>
    <t>Runway Category</t>
  </si>
  <si>
    <t>Embraer 135/145</t>
  </si>
  <si>
    <t>Non-Instrument</t>
  </si>
  <si>
    <t>Embraer 170/175</t>
  </si>
  <si>
    <t>Yes, between 1 and 2 hours</t>
  </si>
  <si>
    <t>Non-Precision</t>
  </si>
  <si>
    <t>Embraer 190/195</t>
  </si>
  <si>
    <t>Yes, between 2 and 4 hours</t>
  </si>
  <si>
    <t>CAT-I</t>
  </si>
  <si>
    <t>Fokker 50</t>
  </si>
  <si>
    <t>Yes, Between 4 and 6 hours</t>
  </si>
  <si>
    <t>CAT-II</t>
  </si>
  <si>
    <t>Fokker 70/100</t>
  </si>
  <si>
    <t>Yes, more than 6 hours</t>
  </si>
  <si>
    <t>CAT-III A</t>
  </si>
  <si>
    <t>Ilyushin Il-96</t>
  </si>
  <si>
    <t>CAT-III B</t>
  </si>
  <si>
    <t>Irkut MC-21</t>
  </si>
  <si>
    <t>CAT-III C</t>
  </si>
  <si>
    <t>Lockheed L-1011 TriStar</t>
  </si>
  <si>
    <t>SAF blend ratio</t>
  </si>
  <si>
    <t>McDonnell Douglas DC-10</t>
  </si>
  <si>
    <t>2% or less SAF/ 98% or more Conventional Jet Fuel</t>
  </si>
  <si>
    <t>McDonnell Douglas MD-11</t>
  </si>
  <si>
    <t>3%  to 5% SAF/ 95% or more Conventional Jet Fuel</t>
  </si>
  <si>
    <t>Stopbars Operability</t>
  </si>
  <si>
    <t>McDonnell Douglas MD-80/90</t>
  </si>
  <si>
    <t>6%  to 9% SAF/ 91% or more Conventional Jet Fuel</t>
  </si>
  <si>
    <t>A</t>
  </si>
  <si>
    <t>At all times</t>
  </si>
  <si>
    <t>Mitsubishi SpaceJet</t>
  </si>
  <si>
    <t>10% SAF/ 90%  Conventional Jet Fuel</t>
  </si>
  <si>
    <t>B</t>
  </si>
  <si>
    <t>LVP only</t>
  </si>
  <si>
    <t>Saab 2000</t>
  </si>
  <si>
    <t>20% SAF/ 80%  Conventional Jet Fuel</t>
  </si>
  <si>
    <t>C</t>
  </si>
  <si>
    <t>Some are in operation at all times</t>
  </si>
  <si>
    <t>Saab 340</t>
  </si>
  <si>
    <t>30% SAF/ 70%  Conventional Jet Fuel</t>
  </si>
  <si>
    <t>D</t>
  </si>
  <si>
    <t>Not applicable</t>
  </si>
  <si>
    <t>Sukhoi SuperJet 100</t>
  </si>
  <si>
    <t>50% SAF/ 50%  Conventional Jet Fuel</t>
  </si>
  <si>
    <t>E</t>
  </si>
  <si>
    <t>Helicopter</t>
  </si>
  <si>
    <t>100% SAF</t>
  </si>
  <si>
    <t>Military Aircraft</t>
  </si>
  <si>
    <t>Unmanned Aerial Vehicle (UAV/Drone)</t>
  </si>
  <si>
    <t>General Aviation Aircraft</t>
  </si>
  <si>
    <t>Other Wide-Body Aircraft</t>
  </si>
  <si>
    <t>Other Narrow-Body Aircraft</t>
  </si>
  <si>
    <t>Other Rotary-Wing Aircraft</t>
  </si>
  <si>
    <t>2. Pavement Maintenance</t>
  </si>
  <si>
    <t>Reconstruction</t>
  </si>
  <si>
    <t>Pavement Inspection frequency</t>
  </si>
  <si>
    <t>Pavement management system</t>
  </si>
  <si>
    <t>Full length</t>
  </si>
  <si>
    <t>Once a year</t>
  </si>
  <si>
    <t>Less than 1 year</t>
  </si>
  <si>
    <t>Partial length</t>
  </si>
  <si>
    <t>Every two years</t>
  </si>
  <si>
    <t>Between 1 and 5 years</t>
  </si>
  <si>
    <t>Every three years</t>
  </si>
  <si>
    <t>Between 5 and 10 years</t>
  </si>
  <si>
    <t>Every four years or more</t>
  </si>
  <si>
    <t>More than 10 years</t>
  </si>
  <si>
    <t>3. Lagging Indicators</t>
  </si>
  <si>
    <t xml:space="preserve">Airport Disabled aircraft plan </t>
  </si>
  <si>
    <t xml:space="preserve">Airlines Disabled aircraft removal </t>
  </si>
  <si>
    <t>Equipment and plan</t>
  </si>
  <si>
    <t>All operators</t>
  </si>
  <si>
    <t>Only equipment (on-site or external)</t>
  </si>
  <si>
    <t>Most operators</t>
  </si>
  <si>
    <t>Only plan</t>
  </si>
  <si>
    <t>Some of the operators</t>
  </si>
  <si>
    <t>Neither equipment nor plan</t>
  </si>
  <si>
    <t>None of the operators</t>
  </si>
  <si>
    <t>Only the main carrier</t>
  </si>
  <si>
    <t>4. Leading Indicators</t>
  </si>
  <si>
    <t>Airside training intervals</t>
  </si>
  <si>
    <t>ADP</t>
  </si>
  <si>
    <t>RST Lead</t>
  </si>
  <si>
    <t>No Records</t>
  </si>
  <si>
    <t>No applicable</t>
  </si>
  <si>
    <t>CAA</t>
  </si>
  <si>
    <t xml:space="preserve">Two-zone classification permit </t>
  </si>
  <si>
    <t>Airport Operator</t>
  </si>
  <si>
    <t xml:space="preserve">Three-zone classification permit </t>
  </si>
  <si>
    <t>Air Navigation Service Provider(ANSP)</t>
  </si>
  <si>
    <t>Every 1 year</t>
  </si>
  <si>
    <t xml:space="preserve">Four-zone classification permit </t>
  </si>
  <si>
    <t>Joint Lead (multiple stakeholders)</t>
  </si>
  <si>
    <t>Every 2 years</t>
  </si>
  <si>
    <t>Other Stakeholders</t>
  </si>
  <si>
    <t>More than 2 years</t>
  </si>
  <si>
    <t>Tab 1. General Information</t>
  </si>
  <si>
    <t>AirportName</t>
  </si>
  <si>
    <t>AirportCode</t>
  </si>
  <si>
    <t>ACIRegion</t>
  </si>
  <si>
    <t>ATM</t>
  </si>
  <si>
    <t>CertifiedByCAA</t>
  </si>
  <si>
    <t>CertificationDate</t>
  </si>
  <si>
    <t>MeasurementSystem</t>
  </si>
  <si>
    <t>LegislativeBody</t>
  </si>
  <si>
    <t>Name</t>
  </si>
  <si>
    <t>JobTtile</t>
  </si>
  <si>
    <t>Email</t>
  </si>
  <si>
    <t>Data Year</t>
  </si>
  <si>
    <t>RunwayID</t>
  </si>
  <si>
    <t>Designation</t>
  </si>
  <si>
    <t>Surface</t>
  </si>
  <si>
    <t>Length</t>
  </si>
  <si>
    <t>Width</t>
  </si>
  <si>
    <t>RESA</t>
  </si>
  <si>
    <t>Grooved</t>
  </si>
  <si>
    <t>AproachCategory</t>
  </si>
  <si>
    <t>RWSL</t>
  </si>
  <si>
    <t>CriticalAircraft</t>
  </si>
  <si>
    <t>RI_Aircraft</t>
  </si>
  <si>
    <t>RI_Vehicle</t>
  </si>
  <si>
    <t>RI_Person</t>
  </si>
  <si>
    <t>RE_Overrun</t>
  </si>
  <si>
    <t>RE_Undershoot</t>
  </si>
  <si>
    <t>RE_VeerOff</t>
  </si>
  <si>
    <t>1</t>
  </si>
  <si>
    <t>2</t>
  </si>
  <si>
    <t>3</t>
  </si>
  <si>
    <t>4</t>
  </si>
  <si>
    <t>5</t>
  </si>
  <si>
    <t>6</t>
  </si>
  <si>
    <t>7</t>
  </si>
  <si>
    <t>8</t>
  </si>
  <si>
    <t>RET</t>
  </si>
  <si>
    <t>EAT</t>
  </si>
  <si>
    <t>Stopbars</t>
  </si>
  <si>
    <t>StopbarsLit</t>
  </si>
  <si>
    <t>GuardLight</t>
  </si>
  <si>
    <t>IntersectionTakeoff</t>
  </si>
  <si>
    <t>Stands</t>
  </si>
  <si>
    <t>RemoteStands</t>
  </si>
  <si>
    <t>SMGCS</t>
  </si>
  <si>
    <t>A_VDGS</t>
  </si>
  <si>
    <t>ServiceRoad</t>
  </si>
  <si>
    <t>AlterntiveTaxiway</t>
  </si>
  <si>
    <t>Pavement</t>
  </si>
  <si>
    <t>HotSpots</t>
  </si>
  <si>
    <t>PublishedInAip</t>
  </si>
  <si>
    <t>RWYHotSposts</t>
  </si>
  <si>
    <t>TWYHotSpots</t>
  </si>
  <si>
    <t>TaxilaneHotspots</t>
  </si>
  <si>
    <t>ApronHotSpots</t>
  </si>
  <si>
    <t>OtherHotSpots</t>
  </si>
  <si>
    <t>RFFCategory</t>
  </si>
  <si>
    <t>RFFVehicle</t>
  </si>
  <si>
    <t>FirefightingFoam</t>
  </si>
  <si>
    <t>SAF</t>
  </si>
  <si>
    <t>SAFRatio</t>
  </si>
  <si>
    <t>SAFAmount</t>
  </si>
  <si>
    <t>NoiseAbatement</t>
  </si>
  <si>
    <t>NationalStandard</t>
  </si>
  <si>
    <t>NationalStandardConsultation</t>
  </si>
  <si>
    <t>Tab 2.PavementMaintenance</t>
  </si>
  <si>
    <t>LastReconstruction_1</t>
  </si>
  <si>
    <t>LastReconstructionType_1</t>
  </si>
  <si>
    <t>EarlyReconstruction_1</t>
  </si>
  <si>
    <t>ReasonOfEarlyReconstruction_1</t>
  </si>
  <si>
    <t>SignOfPavementDistress_1</t>
  </si>
  <si>
    <t>DescriptionOfPavementDistress_1</t>
  </si>
  <si>
    <t>PCI_1</t>
  </si>
  <si>
    <t>PCIFrequency_1</t>
  </si>
  <si>
    <t>NDT_1</t>
  </si>
  <si>
    <t>PMS_1</t>
  </si>
  <si>
    <t>PMSHistory_1</t>
  </si>
  <si>
    <t>DesignLife_1</t>
  </si>
  <si>
    <t>LastReconstruction_2</t>
  </si>
  <si>
    <t>LastReconstructionType_2</t>
  </si>
  <si>
    <t>EarlyReconstruction_2</t>
  </si>
  <si>
    <t>ReasonOfEarlyReconstruction_2</t>
  </si>
  <si>
    <t>SignOfPavementDistress_2</t>
  </si>
  <si>
    <t>DescriptionOfPavementDistress_2</t>
  </si>
  <si>
    <t>PCI_2</t>
  </si>
  <si>
    <t>PCIFrequency_2</t>
  </si>
  <si>
    <t>NDT_2</t>
  </si>
  <si>
    <t>PMS_2</t>
  </si>
  <si>
    <t>PMSHistory_2</t>
  </si>
  <si>
    <t>DesignLife_2</t>
  </si>
  <si>
    <t>LastReconstruction_3</t>
  </si>
  <si>
    <t>LastReconstructionType_3</t>
  </si>
  <si>
    <t>EarlyReconstruction_3</t>
  </si>
  <si>
    <t>ReasonOfEarlyReconstruction_3</t>
  </si>
  <si>
    <t>SignOfPavementDistress_3</t>
  </si>
  <si>
    <t>DescriptionOfPavementDistress_3</t>
  </si>
  <si>
    <t>PCI_3</t>
  </si>
  <si>
    <t>PCIFrequency_3</t>
  </si>
  <si>
    <t>NDT_3</t>
  </si>
  <si>
    <t>PMS_3</t>
  </si>
  <si>
    <t>PMSHistory_3</t>
  </si>
  <si>
    <t>DesignLife_3</t>
  </si>
  <si>
    <t>LastReconstruction_4</t>
  </si>
  <si>
    <t>LastReconstructionType_4</t>
  </si>
  <si>
    <t>EarlyReconstruction_4</t>
  </si>
  <si>
    <t>ReasonOfEarlyReconstruction_4</t>
  </si>
  <si>
    <t>SignOfPavementDistress_4</t>
  </si>
  <si>
    <t>DescriptionOfPavementDistress_4</t>
  </si>
  <si>
    <t>PCI_4</t>
  </si>
  <si>
    <t>PCIFrequency_4</t>
  </si>
  <si>
    <t>NDT_4</t>
  </si>
  <si>
    <t>PMS_4</t>
  </si>
  <si>
    <t>PMSHistory_4</t>
  </si>
  <si>
    <t>DesignLife_4</t>
  </si>
  <si>
    <t>LastReconstruction_5</t>
  </si>
  <si>
    <t>LastReconstructionType_5</t>
  </si>
  <si>
    <t>EarlyReconstruction_5</t>
  </si>
  <si>
    <t>ReasonOfEarlyReconstruction_5</t>
  </si>
  <si>
    <t>SignOfPavementDistress_5</t>
  </si>
  <si>
    <t>DescriptionOfPavementDistress_5</t>
  </si>
  <si>
    <t>PCI_5</t>
  </si>
  <si>
    <t>PCIFrequency_5</t>
  </si>
  <si>
    <t>NDT_5</t>
  </si>
  <si>
    <t>PMS_5</t>
  </si>
  <si>
    <t>PMSHistory_5</t>
  </si>
  <si>
    <t>DesignLife_5</t>
  </si>
  <si>
    <t>LastReconstruction_6</t>
  </si>
  <si>
    <t>LastReconstructionType_6</t>
  </si>
  <si>
    <t>EarlyReconstruction_6</t>
  </si>
  <si>
    <t>ReasonOfEarlyReconstruction_6</t>
  </si>
  <si>
    <t>SignOfPavementDistress_6</t>
  </si>
  <si>
    <t>DescriptionOfPavementDistress_6</t>
  </si>
  <si>
    <t>PCI_6</t>
  </si>
  <si>
    <t>PCIFrequency_6</t>
  </si>
  <si>
    <t>NDT_6</t>
  </si>
  <si>
    <t>PMS_6</t>
  </si>
  <si>
    <t>PMSHistory_6</t>
  </si>
  <si>
    <t>DesignLife_6</t>
  </si>
  <si>
    <t>LastReconstruction_7</t>
  </si>
  <si>
    <t>LastReconstructionType_7</t>
  </si>
  <si>
    <t>EarlyReconstruction_7</t>
  </si>
  <si>
    <t>ReasonOfEarlyReconstruction_7</t>
  </si>
  <si>
    <t>SignOfPavementDistress_7</t>
  </si>
  <si>
    <t>DescriptionOfPavementDistress_7</t>
  </si>
  <si>
    <t>PCI_7</t>
  </si>
  <si>
    <t>PCIFrequency_7</t>
  </si>
  <si>
    <t>NDT_7</t>
  </si>
  <si>
    <t>PMS_7</t>
  </si>
  <si>
    <t>PMSHistory_7</t>
  </si>
  <si>
    <t>DesignLife_7</t>
  </si>
  <si>
    <t>LastReconstruction_8</t>
  </si>
  <si>
    <t>LastReconstructionType_8</t>
  </si>
  <si>
    <t>EarlyReconstruction_8</t>
  </si>
  <si>
    <t>ReasonOfEarlyReconstruction_8</t>
  </si>
  <si>
    <t>SignOfPavementDistress_8</t>
  </si>
  <si>
    <t>DescriptionOfPavementDistress_8</t>
  </si>
  <si>
    <t>PCI_8</t>
  </si>
  <si>
    <t>PCIFrequency_8</t>
  </si>
  <si>
    <t>NDT_8</t>
  </si>
  <si>
    <t>PMS_8</t>
  </si>
  <si>
    <t>PMSHistory_8</t>
  </si>
  <si>
    <t>DesignLife_8</t>
  </si>
  <si>
    <t>Tab 3.Lagging Indicators</t>
  </si>
  <si>
    <t>SPA-1 Runway Safety</t>
  </si>
  <si>
    <t xml:space="preserve"> SPI-04-D-1 </t>
  </si>
  <si>
    <t xml:space="preserve"> SPI-04-D-2 </t>
  </si>
  <si>
    <t xml:space="preserve"> SPI-04-D-3</t>
  </si>
  <si>
    <t xml:space="preserve"> SPI-04-D-4</t>
  </si>
  <si>
    <t xml:space="preserve"> SPI-04-D-5</t>
  </si>
  <si>
    <t xml:space="preserve"> SPI-04-E-1 </t>
  </si>
  <si>
    <t xml:space="preserve"> SPI-04-E-2 </t>
  </si>
  <si>
    <t xml:space="preserve"> SPI-04-E-3</t>
  </si>
  <si>
    <t xml:space="preserve"> SPI-04-E-4</t>
  </si>
  <si>
    <t xml:space="preserve"> SPI-04-E-5</t>
  </si>
  <si>
    <t xml:space="preserve"> SPI-04-F-1 </t>
  </si>
  <si>
    <t xml:space="preserve"> SPI-04-F-2 </t>
  </si>
  <si>
    <t xml:space="preserve"> SPI-04-F-3</t>
  </si>
  <si>
    <t xml:space="preserve"> SPI-04-F-4</t>
  </si>
  <si>
    <t xml:space="preserve"> SPI-04-F-5</t>
  </si>
  <si>
    <t xml:space="preserve"> SPI-04-G-1 </t>
  </si>
  <si>
    <t xml:space="preserve"> SPI-04-G-2 </t>
  </si>
  <si>
    <t xml:space="preserve"> SPI-04-G-3</t>
  </si>
  <si>
    <t xml:space="preserve"> SPI-04-G-4</t>
  </si>
  <si>
    <t xml:space="preserve"> SPI-04-G-5</t>
  </si>
  <si>
    <t>Tab 4.Leading Indicators</t>
  </si>
  <si>
    <t>Free 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</si>
</sst>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4" x14ac:knownFonts="1">
    <font>
      <sz val="11"/>
      <color theme="1"/>
      <name val="Calibri"/>
      <family val="2"/>
      <scheme val="minor"/>
    </font>
    <font>
      <sz val="12"/>
      <color theme="1"/>
      <name val="Calibri"/>
      <family val="2"/>
      <scheme val="minor"/>
    </font>
    <font>
      <b/>
      <sz val="11"/>
      <color theme="1"/>
      <name val="Calibri"/>
      <family val="2"/>
      <scheme val="minor"/>
    </font>
    <font>
      <sz val="8"/>
      <name val="Calibri"/>
      <family val="2"/>
      <scheme val="minor"/>
    </font>
    <font>
      <b/>
      <sz val="12"/>
      <color theme="1"/>
      <name val="Calibri"/>
      <family val="2"/>
      <scheme val="minor"/>
    </font>
    <font>
      <u/>
      <sz val="12"/>
      <color theme="10"/>
      <name val="Calibri"/>
      <family val="2"/>
      <scheme val="minor"/>
    </font>
    <font>
      <sz val="9"/>
      <color rgb="FF374151"/>
      <name val="Segoe UI"/>
      <family val="2"/>
    </font>
    <font>
      <sz val="11"/>
      <color rgb="FF000000"/>
      <name val="Aptos Narrow"/>
      <family val="2"/>
    </font>
    <font>
      <sz val="11"/>
      <color rgb="FF000000"/>
      <name val="Calibri"/>
      <family val="2"/>
      <scheme val="minor"/>
    </font>
    <font>
      <sz val="11"/>
      <color theme="1"/>
      <name val="Arial"/>
      <family val="2"/>
    </font>
    <font>
      <b/>
      <sz val="24"/>
      <color theme="0"/>
      <name val="Arial"/>
      <family val="2"/>
    </font>
    <font>
      <b/>
      <sz val="22"/>
      <color theme="1"/>
      <name val="Arial"/>
      <family val="2"/>
    </font>
    <font>
      <b/>
      <u/>
      <sz val="12"/>
      <color theme="10"/>
      <name val="Arial"/>
      <family val="2"/>
    </font>
    <font>
      <b/>
      <sz val="12"/>
      <color theme="1"/>
      <name val="Arial"/>
      <family val="2"/>
    </font>
    <font>
      <sz val="12"/>
      <color theme="1"/>
      <name val="Arial"/>
      <family val="2"/>
    </font>
    <font>
      <u/>
      <sz val="12"/>
      <color theme="10"/>
      <name val="Arial"/>
      <family val="2"/>
    </font>
    <font>
      <i/>
      <sz val="12"/>
      <color theme="1"/>
      <name val="Arial"/>
      <family val="2"/>
    </font>
    <font>
      <b/>
      <i/>
      <sz val="12"/>
      <color theme="9" tint="-0.499984740745262"/>
      <name val="Arial"/>
      <family val="2"/>
    </font>
    <font>
      <i/>
      <sz val="12"/>
      <color theme="9" tint="-0.499984740745262"/>
      <name val="Arial"/>
      <family val="2"/>
    </font>
    <font>
      <b/>
      <sz val="12"/>
      <color rgb="FF000000"/>
      <name val="Arial"/>
      <family val="2"/>
    </font>
    <font>
      <sz val="14"/>
      <color rgb="FF000000"/>
      <name val="Arial"/>
      <family val="2"/>
    </font>
    <font>
      <i/>
      <sz val="11"/>
      <color rgb="FF1F1F1F"/>
      <name val="Arial"/>
      <family val="2"/>
    </font>
    <font>
      <i/>
      <sz val="11"/>
      <color theme="1"/>
      <name val="Arial"/>
      <family val="2"/>
    </font>
    <font>
      <b/>
      <i/>
      <sz val="12"/>
      <color theme="1"/>
      <name val="Arial"/>
      <family val="2"/>
    </font>
    <font>
      <b/>
      <sz val="11"/>
      <color theme="1"/>
      <name val="Arial"/>
      <family val="2"/>
    </font>
    <font>
      <b/>
      <sz val="18"/>
      <color theme="0"/>
      <name val="Arial"/>
      <family val="2"/>
    </font>
    <font>
      <sz val="11"/>
      <name val="Arial"/>
      <family val="2"/>
    </font>
    <font>
      <b/>
      <sz val="10"/>
      <color theme="1"/>
      <name val="Arial"/>
      <family val="2"/>
    </font>
    <font>
      <b/>
      <sz val="14"/>
      <color theme="1"/>
      <name val="Arial"/>
      <family val="2"/>
    </font>
    <font>
      <b/>
      <sz val="16"/>
      <color theme="1"/>
      <name val="Arial"/>
      <family val="2"/>
    </font>
    <font>
      <sz val="11"/>
      <color rgb="FFFF0000"/>
      <name val="Arial"/>
      <family val="2"/>
    </font>
    <font>
      <b/>
      <sz val="8"/>
      <color theme="1"/>
      <name val="Arial"/>
      <family val="2"/>
    </font>
    <font>
      <b/>
      <sz val="16"/>
      <color rgb="FF000000"/>
      <name val="Arial"/>
      <family val="2"/>
    </font>
    <font>
      <b/>
      <i/>
      <sz val="11"/>
      <color theme="1"/>
      <name val="Arial"/>
      <family val="2"/>
    </font>
    <font>
      <sz val="12"/>
      <name val="Arial"/>
      <family val="2"/>
    </font>
    <font>
      <sz val="14"/>
      <color theme="1"/>
      <name val="Arial"/>
      <family val="2"/>
    </font>
    <font>
      <b/>
      <sz val="24"/>
      <color rgb="FFFFFF00"/>
      <name val="Arial"/>
      <family val="2"/>
    </font>
    <font>
      <sz val="14"/>
      <color rgb="FFFFFF00"/>
      <name val="Arial"/>
      <family val="2"/>
    </font>
    <font>
      <sz val="14"/>
      <color theme="0"/>
      <name val="Arial"/>
      <family val="2"/>
    </font>
    <font>
      <b/>
      <sz val="12"/>
      <color theme="0"/>
      <name val="Arial"/>
      <family val="2"/>
    </font>
    <font>
      <b/>
      <sz val="16"/>
      <color theme="0"/>
      <name val="Arial"/>
      <family val="2"/>
    </font>
    <font>
      <b/>
      <sz val="22"/>
      <color theme="0"/>
      <name val="Arial"/>
      <family val="2"/>
    </font>
    <font>
      <b/>
      <i/>
      <sz val="18"/>
      <color rgb="FFFD1160"/>
      <name val="Arial"/>
      <family val="2"/>
    </font>
    <font>
      <sz val="11"/>
      <color theme="0"/>
      <name val="Arial"/>
      <family val="2"/>
    </font>
    <font>
      <b/>
      <sz val="26"/>
      <color theme="0"/>
      <name val="Arial"/>
      <family val="2"/>
    </font>
    <font>
      <b/>
      <sz val="13"/>
      <color theme="0"/>
      <name val="Arial"/>
      <family val="2"/>
    </font>
    <font>
      <b/>
      <sz val="10"/>
      <color theme="0"/>
      <name val="Arial"/>
      <family val="2"/>
    </font>
    <font>
      <b/>
      <sz val="11"/>
      <color theme="3" tint="0.39997558519241921"/>
      <name val="Arial"/>
      <family val="2"/>
    </font>
    <font>
      <b/>
      <sz val="11"/>
      <color rgb="FF0070C0"/>
      <name val="Arial"/>
      <family val="2"/>
    </font>
    <font>
      <sz val="12"/>
      <color rgb="FF000000"/>
      <name val="Arial"/>
      <family val="2"/>
    </font>
    <font>
      <u/>
      <sz val="12"/>
      <color theme="1"/>
      <name val="Arial"/>
      <family val="2"/>
    </font>
    <font>
      <b/>
      <sz val="11"/>
      <color theme="0"/>
      <name val="Calibri"/>
      <family val="2"/>
      <scheme val="minor"/>
    </font>
    <font>
      <b/>
      <sz val="14"/>
      <color theme="0"/>
      <name val="Calibri"/>
      <family val="2"/>
      <scheme val="minor"/>
    </font>
    <font>
      <b/>
      <u/>
      <sz val="14"/>
      <color theme="10"/>
      <name val="Arial"/>
      <family val="2"/>
    </font>
    <font>
      <b/>
      <sz val="22"/>
      <color rgb="FFFFFFFF"/>
      <name val="Arial"/>
      <family val="2"/>
    </font>
    <font>
      <b/>
      <sz val="10"/>
      <color rgb="FFFFFFFF"/>
      <name val="Arial"/>
      <family val="2"/>
    </font>
    <font>
      <b/>
      <sz val="11"/>
      <color rgb="FFFFFFFF"/>
      <name val="Arial"/>
      <family val="2"/>
    </font>
    <font>
      <sz val="11"/>
      <color rgb="FF000000"/>
      <name val="Arial"/>
      <family val="2"/>
    </font>
    <font>
      <b/>
      <sz val="11"/>
      <color rgb="FFFFFFFF"/>
      <name val="Calibri"/>
      <family val="2"/>
      <scheme val="minor"/>
    </font>
    <font>
      <sz val="11"/>
      <color theme="0"/>
      <name val="Calibri"/>
      <family val="2"/>
      <scheme val="minor"/>
    </font>
    <font>
      <b/>
      <sz val="20"/>
      <color theme="0"/>
      <name val="Arial"/>
      <family val="2"/>
    </font>
    <font>
      <sz val="12"/>
      <color theme="0"/>
      <name val="Arial"/>
      <family val="2"/>
    </font>
    <font>
      <b/>
      <sz val="20"/>
      <color theme="0"/>
      <name val="Calibri"/>
      <family val="2"/>
      <scheme val="minor"/>
    </font>
    <font>
      <b/>
      <u/>
      <sz val="12"/>
      <color theme="10"/>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3" tint="-0.249977111117893"/>
        <bgColor indexed="64"/>
      </patternFill>
    </fill>
    <fill>
      <patternFill patternType="solid">
        <fgColor rgb="FFDCE6F1"/>
        <bgColor indexed="64"/>
      </patternFill>
    </fill>
    <fill>
      <patternFill patternType="solid">
        <fgColor rgb="FFD9D9D9"/>
        <bgColor indexed="64"/>
      </patternFill>
    </fill>
    <fill>
      <patternFill patternType="solid">
        <fgColor rgb="FF003A8C"/>
        <bgColor indexed="64"/>
      </patternFill>
    </fill>
    <fill>
      <patternFill patternType="solid">
        <fgColor rgb="FF98B1D1"/>
        <bgColor indexed="64"/>
      </patternFill>
    </fill>
    <fill>
      <patternFill patternType="solid">
        <fgColor rgb="FFCCD9E9"/>
        <bgColor indexed="64"/>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0"/>
        <bgColor theme="4" tint="0.59999389629810485"/>
      </patternFill>
    </fill>
    <fill>
      <patternFill patternType="solid">
        <fgColor rgb="FF98B1D1"/>
        <bgColor rgb="FF000000"/>
      </patternFill>
    </fill>
    <fill>
      <patternFill patternType="solid">
        <fgColor theme="0"/>
        <bgColor theme="0" tint="-0.14999847407452621"/>
      </patternFill>
    </fill>
    <fill>
      <patternFill patternType="solid">
        <fgColor theme="0"/>
        <bgColor theme="4" tint="0.79998168889431442"/>
      </patternFill>
    </fill>
    <fill>
      <patternFill patternType="solid">
        <fgColor rgb="FF5792CA"/>
        <bgColor indexed="64"/>
      </patternFill>
    </fill>
    <fill>
      <patternFill patternType="solid">
        <fgColor rgb="FF78A8D4"/>
        <bgColor indexed="64"/>
      </patternFill>
    </fill>
    <fill>
      <patternFill patternType="solid">
        <fgColor rgb="FF3261A3"/>
        <bgColor indexed="64"/>
      </patternFill>
    </fill>
    <fill>
      <patternFill patternType="solid">
        <fgColor rgb="FF3261A3"/>
        <bgColor theme="0" tint="-0.14999847407452621"/>
      </patternFill>
    </fill>
    <fill>
      <patternFill patternType="solid">
        <fgColor rgb="FF193A8C"/>
        <bgColor indexed="64"/>
      </patternFill>
    </fill>
    <fill>
      <patternFill patternType="solid">
        <fgColor theme="0"/>
        <bgColor rgb="FF4472C4"/>
      </patternFill>
    </fill>
    <fill>
      <patternFill patternType="solid">
        <fgColor theme="0"/>
        <bgColor theme="4"/>
      </patternFill>
    </fill>
    <fill>
      <patternFill patternType="solid">
        <fgColor rgb="FFD8D8D8"/>
        <bgColor indexed="64"/>
      </patternFill>
    </fill>
    <fill>
      <patternFill patternType="solid">
        <fgColor rgb="FFD8D8D8"/>
        <bgColor theme="0" tint="-0.14999847407452621"/>
      </patternFill>
    </fill>
    <fill>
      <patternFill patternType="solid">
        <fgColor rgb="FFFF0000"/>
        <bgColor indexed="64"/>
      </patternFill>
    </fill>
    <fill>
      <patternFill patternType="solid">
        <fgColor rgb="FFFF0000"/>
        <bgColor theme="0" tint="-0.14999847407452621"/>
      </patternFill>
    </fill>
  </fills>
  <borders count="97">
    <border>
      <left/>
      <right/>
      <top/>
      <bottom/>
      <diagonal/>
    </border>
    <border>
      <left/>
      <right/>
      <top style="thin">
        <color auto="1"/>
      </top>
      <bottom style="thin">
        <color auto="1"/>
      </bottom>
      <diagonal/>
    </border>
    <border>
      <left style="medium">
        <color indexed="64"/>
      </left>
      <right/>
      <top/>
      <bottom/>
      <diagonal/>
    </border>
    <border>
      <left/>
      <right/>
      <top/>
      <bottom style="thin">
        <color indexed="64"/>
      </bottom>
      <diagonal/>
    </border>
    <border>
      <left style="thin">
        <color indexed="64"/>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medium">
        <color theme="0"/>
      </top>
      <bottom style="thin">
        <color theme="0"/>
      </bottom>
      <diagonal/>
    </border>
    <border>
      <left style="thick">
        <color theme="0"/>
      </left>
      <right style="thick">
        <color theme="0"/>
      </right>
      <top style="thin">
        <color theme="0"/>
      </top>
      <bottom style="thin">
        <color theme="0"/>
      </bottom>
      <diagonal/>
    </border>
    <border>
      <left style="thick">
        <color theme="0"/>
      </left>
      <right style="thick">
        <color theme="0"/>
      </right>
      <top style="thick">
        <color theme="0"/>
      </top>
      <bottom/>
      <diagonal/>
    </border>
    <border>
      <left style="thick">
        <color theme="0"/>
      </left>
      <right style="thick">
        <color theme="0"/>
      </right>
      <top style="thin">
        <color theme="0"/>
      </top>
      <bottom style="thick">
        <color theme="0"/>
      </bottom>
      <diagonal/>
    </border>
    <border>
      <left style="thick">
        <color theme="0"/>
      </left>
      <right style="thin">
        <color theme="0"/>
      </right>
      <top style="thick">
        <color theme="0"/>
      </top>
      <bottom style="thin">
        <color theme="0"/>
      </bottom>
      <diagonal/>
    </border>
    <border>
      <left style="thin">
        <color theme="0"/>
      </left>
      <right style="thin">
        <color theme="0"/>
      </right>
      <top style="thick">
        <color theme="0"/>
      </top>
      <bottom style="thin">
        <color theme="0"/>
      </bottom>
      <diagonal/>
    </border>
    <border>
      <left style="thick">
        <color theme="0"/>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ck">
        <color theme="0"/>
      </left>
      <right style="thin">
        <color theme="0"/>
      </right>
      <top style="thin">
        <color theme="0"/>
      </top>
      <bottom style="thick">
        <color theme="0"/>
      </bottom>
      <diagonal/>
    </border>
    <border>
      <left style="thin">
        <color theme="0"/>
      </left>
      <right style="thin">
        <color theme="0"/>
      </right>
      <top style="thin">
        <color theme="0"/>
      </top>
      <bottom style="thick">
        <color theme="0"/>
      </bottom>
      <diagonal/>
    </border>
    <border>
      <left style="medium">
        <color theme="0"/>
      </left>
      <right style="medium">
        <color theme="0"/>
      </right>
      <top style="medium">
        <color theme="0"/>
      </top>
      <bottom style="medium">
        <color theme="0"/>
      </bottom>
      <diagonal/>
    </border>
    <border>
      <left/>
      <right style="thick">
        <color theme="0"/>
      </right>
      <top style="thick">
        <color theme="0"/>
      </top>
      <bottom style="thick">
        <color theme="0"/>
      </bottom>
      <diagonal/>
    </border>
    <border>
      <left/>
      <right style="thin">
        <color theme="0"/>
      </right>
      <top style="thick">
        <color theme="0"/>
      </top>
      <bottom style="thin">
        <color theme="0"/>
      </bottom>
      <diagonal/>
    </border>
    <border>
      <left/>
      <right style="thin">
        <color theme="0"/>
      </right>
      <top style="thin">
        <color theme="0"/>
      </top>
      <bottom style="thin">
        <color theme="0"/>
      </bottom>
      <diagonal/>
    </border>
    <border>
      <left/>
      <right style="thin">
        <color theme="0"/>
      </right>
      <top style="thin">
        <color theme="0"/>
      </top>
      <bottom style="thick">
        <color theme="0"/>
      </bottom>
      <diagonal/>
    </border>
    <border>
      <left style="thick">
        <color theme="0"/>
      </left>
      <right style="thin">
        <color theme="0"/>
      </right>
      <top style="thick">
        <color theme="0"/>
      </top>
      <bottom style="thick">
        <color theme="0"/>
      </bottom>
      <diagonal/>
    </border>
    <border>
      <left style="thin">
        <color theme="0"/>
      </left>
      <right style="thin">
        <color theme="0"/>
      </right>
      <top style="thick">
        <color theme="0"/>
      </top>
      <bottom style="thick">
        <color theme="0"/>
      </bottom>
      <diagonal/>
    </border>
    <border>
      <left style="thick">
        <color theme="0"/>
      </left>
      <right style="thick">
        <color theme="0"/>
      </right>
      <top style="thick">
        <color theme="0"/>
      </top>
      <bottom style="thin">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style="medium">
        <color theme="0"/>
      </left>
      <right style="medium">
        <color theme="0"/>
      </right>
      <top/>
      <bottom style="medium">
        <color theme="0"/>
      </bottom>
      <diagonal/>
    </border>
    <border>
      <left/>
      <right style="thick">
        <color theme="0"/>
      </right>
      <top/>
      <bottom style="thick">
        <color theme="0"/>
      </bottom>
      <diagonal/>
    </border>
    <border>
      <left style="thick">
        <color theme="0"/>
      </left>
      <right style="thick">
        <color theme="0"/>
      </right>
      <top/>
      <bottom style="thick">
        <color theme="0"/>
      </bottom>
      <diagonal/>
    </border>
    <border>
      <left style="thick">
        <color theme="0"/>
      </left>
      <right/>
      <top style="thick">
        <color theme="0"/>
      </top>
      <bottom style="thin">
        <color theme="0"/>
      </bottom>
      <diagonal/>
    </border>
    <border>
      <left/>
      <right/>
      <top style="thick">
        <color theme="0"/>
      </top>
      <bottom style="thin">
        <color theme="0"/>
      </bottom>
      <diagonal/>
    </border>
    <border>
      <left/>
      <right style="thick">
        <color theme="0"/>
      </right>
      <top style="thick">
        <color theme="0"/>
      </top>
      <bottom style="thin">
        <color theme="0"/>
      </bottom>
      <diagonal/>
    </border>
    <border>
      <left style="thick">
        <color theme="0"/>
      </left>
      <right/>
      <top style="thin">
        <color theme="0"/>
      </top>
      <bottom style="thin">
        <color theme="0"/>
      </bottom>
      <diagonal/>
    </border>
    <border>
      <left/>
      <right/>
      <top style="thin">
        <color theme="0"/>
      </top>
      <bottom style="thin">
        <color theme="0"/>
      </bottom>
      <diagonal/>
    </border>
    <border>
      <left/>
      <right style="thick">
        <color theme="0"/>
      </right>
      <top style="thin">
        <color theme="0"/>
      </top>
      <bottom style="thin">
        <color theme="0"/>
      </bottom>
      <diagonal/>
    </border>
    <border>
      <left style="thick">
        <color theme="0"/>
      </left>
      <right/>
      <top style="thin">
        <color theme="0"/>
      </top>
      <bottom style="thick">
        <color theme="0"/>
      </bottom>
      <diagonal/>
    </border>
    <border>
      <left/>
      <right/>
      <top style="thin">
        <color theme="0"/>
      </top>
      <bottom style="thick">
        <color theme="0"/>
      </bottom>
      <diagonal/>
    </border>
    <border>
      <left/>
      <right style="thick">
        <color theme="0"/>
      </right>
      <top style="thin">
        <color theme="0"/>
      </top>
      <bottom style="thick">
        <color theme="0"/>
      </bottom>
      <diagonal/>
    </border>
    <border>
      <left style="medium">
        <color theme="0"/>
      </left>
      <right style="medium">
        <color theme="0"/>
      </right>
      <top style="medium">
        <color theme="0"/>
      </top>
      <bottom style="thin">
        <color theme="0"/>
      </bottom>
      <diagonal/>
    </border>
    <border>
      <left style="medium">
        <color theme="0"/>
      </left>
      <right style="medium">
        <color theme="0"/>
      </right>
      <top style="thin">
        <color theme="0"/>
      </top>
      <bottom style="thin">
        <color theme="0"/>
      </bottom>
      <diagonal/>
    </border>
    <border>
      <left style="medium">
        <color theme="0"/>
      </left>
      <right style="medium">
        <color theme="0"/>
      </right>
      <top style="thin">
        <color theme="0"/>
      </top>
      <bottom style="medium">
        <color theme="0"/>
      </bottom>
      <diagonal/>
    </border>
    <border>
      <left style="thick">
        <color theme="0"/>
      </left>
      <right style="thick">
        <color theme="0"/>
      </right>
      <top/>
      <bottom/>
      <diagonal/>
    </border>
    <border>
      <left style="thick">
        <color theme="0"/>
      </left>
      <right/>
      <top style="thick">
        <color theme="0"/>
      </top>
      <bottom style="medium">
        <color theme="0"/>
      </bottom>
      <diagonal/>
    </border>
    <border>
      <left/>
      <right/>
      <top style="thick">
        <color theme="0"/>
      </top>
      <bottom style="medium">
        <color theme="0"/>
      </bottom>
      <diagonal/>
    </border>
    <border>
      <left/>
      <right style="thick">
        <color theme="0"/>
      </right>
      <top style="thick">
        <color theme="0"/>
      </top>
      <bottom style="medium">
        <color theme="0"/>
      </bottom>
      <diagonal/>
    </border>
    <border>
      <left style="thick">
        <color theme="0"/>
      </left>
      <right/>
      <top style="medium">
        <color theme="0"/>
      </top>
      <bottom style="medium">
        <color theme="0"/>
      </bottom>
      <diagonal/>
    </border>
    <border>
      <left/>
      <right/>
      <top style="medium">
        <color theme="0"/>
      </top>
      <bottom style="medium">
        <color theme="0"/>
      </bottom>
      <diagonal/>
    </border>
    <border>
      <left/>
      <right style="thick">
        <color theme="0"/>
      </right>
      <top style="medium">
        <color theme="0"/>
      </top>
      <bottom style="medium">
        <color theme="0"/>
      </bottom>
      <diagonal/>
    </border>
    <border>
      <left style="thick">
        <color theme="0"/>
      </left>
      <right/>
      <top style="medium">
        <color theme="0"/>
      </top>
      <bottom style="thick">
        <color theme="0"/>
      </bottom>
      <diagonal/>
    </border>
    <border>
      <left/>
      <right/>
      <top style="medium">
        <color theme="0"/>
      </top>
      <bottom style="thick">
        <color theme="0"/>
      </bottom>
      <diagonal/>
    </border>
    <border>
      <left/>
      <right style="thick">
        <color theme="0"/>
      </right>
      <top style="medium">
        <color theme="0"/>
      </top>
      <bottom style="thick">
        <color theme="0"/>
      </bottom>
      <diagonal/>
    </border>
    <border>
      <left style="thick">
        <color theme="0"/>
      </left>
      <right/>
      <top style="thick">
        <color theme="0"/>
      </top>
      <bottom style="thin">
        <color theme="0" tint="-0.14996795556505021"/>
      </bottom>
      <diagonal/>
    </border>
    <border>
      <left style="thick">
        <color theme="3" tint="-0.499984740745262"/>
      </left>
      <right style="thin">
        <color theme="0"/>
      </right>
      <top/>
      <bottom/>
      <diagonal/>
    </border>
    <border>
      <left style="thin">
        <color theme="0"/>
      </left>
      <right style="thin">
        <color theme="0"/>
      </right>
      <top/>
      <bottom/>
      <diagonal/>
    </border>
    <border>
      <left/>
      <right/>
      <top style="thick">
        <color theme="0"/>
      </top>
      <bottom/>
      <diagonal/>
    </border>
    <border>
      <left style="thick">
        <color theme="0"/>
      </left>
      <right/>
      <top/>
      <bottom style="thick">
        <color theme="0"/>
      </bottom>
      <diagonal/>
    </border>
    <border>
      <left/>
      <right/>
      <top/>
      <bottom style="thick">
        <color theme="0"/>
      </bottom>
      <diagonal/>
    </border>
    <border>
      <left style="thick">
        <color theme="0"/>
      </left>
      <right/>
      <top/>
      <bottom/>
      <diagonal/>
    </border>
    <border>
      <left style="thin">
        <color theme="0"/>
      </left>
      <right style="thin">
        <color theme="0"/>
      </right>
      <top style="thin">
        <color theme="0"/>
      </top>
      <bottom/>
      <diagonal/>
    </border>
    <border>
      <left style="thick">
        <color theme="0"/>
      </left>
      <right style="thin">
        <color theme="0"/>
      </right>
      <top style="thin">
        <color theme="0"/>
      </top>
      <bottom/>
      <diagonal/>
    </border>
    <border>
      <left style="thick">
        <color theme="0"/>
      </left>
      <right style="thin">
        <color theme="0"/>
      </right>
      <top/>
      <bottom style="thin">
        <color theme="0"/>
      </bottom>
      <diagonal/>
    </border>
    <border>
      <left style="thin">
        <color theme="0"/>
      </left>
      <right style="thin">
        <color theme="0"/>
      </right>
      <top/>
      <bottom style="thin">
        <color theme="0"/>
      </bottom>
      <diagonal/>
    </border>
    <border>
      <left style="thick">
        <color theme="0"/>
      </left>
      <right/>
      <top style="thick">
        <color theme="0"/>
      </top>
      <bottom/>
      <diagonal/>
    </border>
    <border>
      <left/>
      <right style="thick">
        <color theme="0"/>
      </right>
      <top style="thick">
        <color theme="0"/>
      </top>
      <bottom/>
      <diagonal/>
    </border>
    <border>
      <left style="dashed">
        <color theme="0"/>
      </left>
      <right style="dashed">
        <color theme="0"/>
      </right>
      <top style="dashed">
        <color theme="0"/>
      </top>
      <bottom style="dashed">
        <color theme="0"/>
      </bottom>
      <diagonal/>
    </border>
    <border>
      <left style="thick">
        <color theme="0"/>
      </left>
      <right style="thick">
        <color theme="0"/>
      </right>
      <top/>
      <bottom style="thin">
        <color theme="0"/>
      </bottom>
      <diagonal/>
    </border>
    <border>
      <left style="thick">
        <color theme="0"/>
      </left>
      <right style="thick">
        <color theme="0"/>
      </right>
      <top style="thin">
        <color theme="0"/>
      </top>
      <bottom/>
      <diagonal/>
    </border>
    <border>
      <left style="dashed">
        <color theme="0"/>
      </left>
      <right style="dashed">
        <color theme="0"/>
      </right>
      <top/>
      <bottom style="dashed">
        <color theme="0"/>
      </bottom>
      <diagonal/>
    </border>
    <border>
      <left/>
      <right/>
      <top style="thin">
        <color theme="0"/>
      </top>
      <bottom/>
      <diagonal/>
    </border>
    <border>
      <left style="thick">
        <color theme="0"/>
      </left>
      <right/>
      <top/>
      <bottom style="dashed">
        <color theme="0"/>
      </bottom>
      <diagonal/>
    </border>
    <border>
      <left/>
      <right/>
      <top/>
      <bottom style="dashed">
        <color theme="0"/>
      </bottom>
      <diagonal/>
    </border>
    <border>
      <left style="thick">
        <color theme="0"/>
      </left>
      <right/>
      <top style="dashed">
        <color theme="0"/>
      </top>
      <bottom style="dashed">
        <color theme="0"/>
      </bottom>
      <diagonal/>
    </border>
    <border>
      <left/>
      <right/>
      <top style="dashed">
        <color theme="0"/>
      </top>
      <bottom style="dashed">
        <color theme="0"/>
      </bottom>
      <diagonal/>
    </border>
    <border>
      <left style="thick">
        <color theme="0"/>
      </left>
      <right/>
      <top style="dashed">
        <color theme="0"/>
      </top>
      <bottom/>
      <diagonal/>
    </border>
    <border>
      <left/>
      <right/>
      <top style="dashed">
        <color theme="0"/>
      </top>
      <bottom/>
      <diagonal/>
    </border>
    <border>
      <left/>
      <right style="thick">
        <color theme="0"/>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ck">
        <color theme="0"/>
      </left>
      <right style="thin">
        <color theme="0"/>
      </right>
      <top/>
      <bottom/>
      <diagonal/>
    </border>
    <border>
      <left/>
      <right/>
      <top style="thin">
        <color indexed="64"/>
      </top>
      <bottom/>
      <diagonal/>
    </border>
    <border>
      <left style="thick">
        <color theme="0"/>
      </left>
      <right/>
      <top/>
      <bottom style="thin">
        <color theme="4"/>
      </bottom>
      <diagonal/>
    </border>
    <border>
      <left style="thin">
        <color theme="4"/>
      </left>
      <right/>
      <top/>
      <bottom style="thin">
        <color theme="4"/>
      </bottom>
      <diagonal/>
    </border>
    <border>
      <left style="thin">
        <color theme="4"/>
      </left>
      <right style="thin">
        <color theme="4"/>
      </right>
      <top/>
      <bottom style="thin">
        <color theme="4"/>
      </bottom>
      <diagonal/>
    </border>
    <border>
      <left style="thick">
        <color theme="0"/>
      </left>
      <right style="medium">
        <color theme="0"/>
      </right>
      <top style="thick">
        <color theme="0"/>
      </top>
      <bottom/>
      <diagonal/>
    </border>
    <border>
      <left style="thick">
        <color theme="0"/>
      </left>
      <right style="medium">
        <color theme="0"/>
      </right>
      <top/>
      <bottom style="thick">
        <color theme="0"/>
      </bottom>
      <diagonal/>
    </border>
    <border>
      <left style="medium">
        <color theme="0"/>
      </left>
      <right style="medium">
        <color theme="0"/>
      </right>
      <top style="medium">
        <color theme="0"/>
      </top>
      <bottom/>
      <diagonal/>
    </border>
    <border>
      <left style="thin">
        <color theme="0"/>
      </left>
      <right/>
      <top style="thick">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style="thick">
        <color theme="0"/>
      </bottom>
      <diagonal/>
    </border>
    <border>
      <left/>
      <right style="thin">
        <color indexed="64"/>
      </right>
      <top/>
      <bottom/>
      <diagonal/>
    </border>
    <border>
      <left style="thin">
        <color indexed="64"/>
      </left>
      <right/>
      <top style="thin">
        <color indexed="64"/>
      </top>
      <bottom style="thin">
        <color indexed="64"/>
      </bottom>
      <diagonal/>
    </border>
    <border>
      <left style="thick">
        <color theme="0"/>
      </left>
      <right/>
      <top style="thin">
        <color theme="0"/>
      </top>
      <bottom/>
      <diagonal/>
    </border>
  </borders>
  <cellStyleXfs count="2">
    <xf numFmtId="0" fontId="0" fillId="0" borderId="0"/>
    <xf numFmtId="0" fontId="5" fillId="0" borderId="0" applyNumberFormat="0" applyFill="0" applyBorder="0" applyAlignment="0" applyProtection="0"/>
  </cellStyleXfs>
  <cellXfs count="453">
    <xf numFmtId="0" fontId="0" fillId="0" borderId="0" xfId="0"/>
    <xf numFmtId="0" fontId="0" fillId="2" borderId="0" xfId="0" applyFill="1"/>
    <xf numFmtId="0" fontId="9" fillId="2" borderId="0" xfId="0" applyFont="1" applyFill="1"/>
    <xf numFmtId="0" fontId="10" fillId="2" borderId="0" xfId="0" applyFont="1" applyFill="1" applyAlignment="1">
      <alignment horizontal="center" vertical="center"/>
    </xf>
    <xf numFmtId="0" fontId="10" fillId="2" borderId="0" xfId="0" applyFont="1" applyFill="1" applyAlignment="1">
      <alignment horizontal="centerContinuous" vertical="center"/>
    </xf>
    <xf numFmtId="0" fontId="11" fillId="2" borderId="0" xfId="0" applyFont="1" applyFill="1" applyAlignment="1">
      <alignment horizontal="centerContinuous" vertical="center"/>
    </xf>
    <xf numFmtId="0" fontId="11" fillId="2" borderId="0" xfId="0" applyFont="1" applyFill="1" applyAlignment="1">
      <alignment horizontal="center" vertical="center"/>
    </xf>
    <xf numFmtId="0" fontId="14" fillId="2" borderId="0" xfId="0" applyFont="1" applyFill="1" applyAlignment="1">
      <alignment vertical="center"/>
    </xf>
    <xf numFmtId="0" fontId="9" fillId="2" borderId="0" xfId="0" applyFont="1" applyFill="1" applyAlignment="1">
      <alignment vertical="center"/>
    </xf>
    <xf numFmtId="3" fontId="13" fillId="2" borderId="0" xfId="0" applyNumberFormat="1" applyFont="1" applyFill="1" applyAlignment="1">
      <alignment vertical="center"/>
    </xf>
    <xf numFmtId="3" fontId="14" fillId="2" borderId="0" xfId="0" applyNumberFormat="1" applyFont="1" applyFill="1" applyAlignment="1">
      <alignment vertical="center"/>
    </xf>
    <xf numFmtId="3" fontId="14" fillId="2" borderId="0" xfId="0" applyNumberFormat="1" applyFont="1" applyFill="1" applyAlignment="1">
      <alignment horizontal="left" vertical="center"/>
    </xf>
    <xf numFmtId="0" fontId="15" fillId="2" borderId="0" xfId="1" applyNumberFormat="1" applyFont="1" applyFill="1" applyBorder="1" applyAlignment="1">
      <alignment vertical="center"/>
    </xf>
    <xf numFmtId="0" fontId="16" fillId="2" borderId="0" xfId="0" applyFont="1" applyFill="1" applyAlignment="1">
      <alignment horizontal="left" vertical="center" wrapText="1"/>
    </xf>
    <xf numFmtId="49" fontId="17" fillId="2" borderId="0" xfId="0" applyNumberFormat="1" applyFont="1" applyFill="1" applyAlignment="1">
      <alignment horizontal="center" vertical="center"/>
    </xf>
    <xf numFmtId="0" fontId="21" fillId="2" borderId="0" xfId="0" applyFont="1" applyFill="1" applyAlignment="1">
      <alignment horizontal="left" vertical="center"/>
    </xf>
    <xf numFmtId="0" fontId="11" fillId="2" borderId="0" xfId="1" applyFont="1" applyFill="1" applyBorder="1" applyAlignment="1">
      <alignment vertical="center"/>
    </xf>
    <xf numFmtId="0" fontId="22" fillId="2" borderId="0" xfId="0" applyFont="1" applyFill="1" applyAlignment="1">
      <alignment horizontal="left" vertical="center"/>
    </xf>
    <xf numFmtId="0" fontId="17" fillId="2" borderId="0" xfId="0" applyFont="1" applyFill="1" applyAlignment="1">
      <alignment horizontal="center" vertical="center"/>
    </xf>
    <xf numFmtId="0" fontId="11" fillId="2" borderId="0" xfId="0" applyFont="1" applyFill="1" applyAlignment="1">
      <alignment vertical="center" wrapText="1"/>
    </xf>
    <xf numFmtId="0" fontId="9" fillId="2" borderId="0" xfId="0" applyFont="1" applyFill="1" applyAlignment="1">
      <alignment wrapText="1"/>
    </xf>
    <xf numFmtId="0" fontId="13" fillId="2" borderId="0" xfId="1" applyFont="1" applyFill="1" applyBorder="1" applyAlignment="1">
      <alignment horizontal="center" vertical="center" wrapText="1"/>
    </xf>
    <xf numFmtId="0" fontId="24" fillId="2" borderId="0" xfId="0" applyFont="1" applyFill="1" applyAlignment="1">
      <alignment horizontal="center" vertical="center" wrapText="1"/>
    </xf>
    <xf numFmtId="0" fontId="13" fillId="2" borderId="0" xfId="1" applyFont="1" applyFill="1" applyBorder="1" applyAlignment="1">
      <alignment horizontal="left" vertical="top" wrapText="1"/>
    </xf>
    <xf numFmtId="0" fontId="18" fillId="2" borderId="0" xfId="0" applyFont="1" applyFill="1" applyAlignment="1">
      <alignment horizontal="center" vertical="center"/>
    </xf>
    <xf numFmtId="0" fontId="9" fillId="2" borderId="0" xfId="0" applyFont="1" applyFill="1" applyAlignment="1">
      <alignment vertical="center" wrapText="1"/>
    </xf>
    <xf numFmtId="0" fontId="9" fillId="2" borderId="0" xfId="0" applyFont="1" applyFill="1" applyAlignment="1">
      <alignment horizontal="center" vertical="center"/>
    </xf>
    <xf numFmtId="0" fontId="25" fillId="2" borderId="0" xfId="0" applyFont="1" applyFill="1" applyAlignment="1">
      <alignment vertical="center"/>
    </xf>
    <xf numFmtId="16" fontId="9" fillId="2" borderId="0" xfId="0" applyNumberFormat="1" applyFont="1" applyFill="1"/>
    <xf numFmtId="0" fontId="9" fillId="2" borderId="4" xfId="0" applyFont="1" applyFill="1" applyBorder="1" applyAlignment="1">
      <alignment horizontal="center" vertical="center"/>
    </xf>
    <xf numFmtId="0" fontId="22" fillId="2" borderId="0" xfId="0" applyFont="1" applyFill="1"/>
    <xf numFmtId="0" fontId="22" fillId="2" borderId="0" xfId="0" applyFont="1" applyFill="1" applyAlignment="1">
      <alignment horizontal="center" vertical="center"/>
    </xf>
    <xf numFmtId="0" fontId="29" fillId="2" borderId="0" xfId="0" applyFont="1" applyFill="1" applyAlignment="1">
      <alignment horizontal="center" vertical="center"/>
    </xf>
    <xf numFmtId="0" fontId="24" fillId="2" borderId="0" xfId="0" applyFont="1" applyFill="1" applyAlignment="1">
      <alignment horizontal="center" vertical="center"/>
    </xf>
    <xf numFmtId="0" fontId="30" fillId="2" borderId="4" xfId="0" applyFont="1" applyFill="1" applyBorder="1" applyAlignment="1">
      <alignment horizontal="center" vertical="center"/>
    </xf>
    <xf numFmtId="0" fontId="26" fillId="2" borderId="4" xfId="0" applyFont="1" applyFill="1" applyBorder="1" applyAlignment="1">
      <alignment horizontal="center" vertical="center"/>
    </xf>
    <xf numFmtId="0" fontId="22" fillId="2" borderId="0" xfId="0" applyFont="1" applyFill="1" applyAlignment="1">
      <alignment horizontal="left" vertical="top" wrapText="1"/>
    </xf>
    <xf numFmtId="0" fontId="33" fillId="2" borderId="0" xfId="0" applyFont="1" applyFill="1" applyAlignment="1">
      <alignment horizontal="left" vertical="center" wrapText="1"/>
    </xf>
    <xf numFmtId="0" fontId="22" fillId="2" borderId="0" xfId="0" applyFont="1" applyFill="1" applyAlignment="1">
      <alignment horizontal="left" vertical="center" wrapText="1"/>
    </xf>
    <xf numFmtId="0" fontId="30" fillId="2" borderId="0" xfId="0" applyFont="1" applyFill="1" applyAlignment="1">
      <alignment horizontal="center" vertical="center"/>
    </xf>
    <xf numFmtId="0" fontId="22" fillId="2" borderId="0" xfId="0" applyFont="1" applyFill="1" applyAlignment="1">
      <alignment horizontal="left" wrapText="1"/>
    </xf>
    <xf numFmtId="0" fontId="34" fillId="2" borderId="2" xfId="0" applyFont="1" applyFill="1" applyBorder="1" applyAlignment="1">
      <alignment horizontal="center" vertical="center"/>
    </xf>
    <xf numFmtId="0" fontId="26" fillId="2" borderId="0" xfId="0" applyFont="1" applyFill="1" applyAlignment="1">
      <alignment horizontal="center" vertical="center"/>
    </xf>
    <xf numFmtId="0" fontId="24" fillId="2" borderId="0" xfId="0" applyFont="1" applyFill="1" applyAlignment="1">
      <alignment vertical="center"/>
    </xf>
    <xf numFmtId="0" fontId="13" fillId="2" borderId="0" xfId="1" applyFont="1" applyFill="1" applyBorder="1" applyAlignment="1">
      <alignment horizontal="left" vertical="center"/>
    </xf>
    <xf numFmtId="0" fontId="9" fillId="2" borderId="0" xfId="0" applyFont="1" applyFill="1" applyAlignment="1">
      <alignment horizontal="left" vertical="center"/>
    </xf>
    <xf numFmtId="0" fontId="9" fillId="2" borderId="0" xfId="0" applyFont="1" applyFill="1" applyAlignment="1">
      <alignment horizontal="left" vertical="center" wrapText="1"/>
    </xf>
    <xf numFmtId="0" fontId="34" fillId="2" borderId="0" xfId="0" applyFont="1" applyFill="1" applyAlignment="1">
      <alignment horizontal="center" vertical="center"/>
    </xf>
    <xf numFmtId="0" fontId="9" fillId="0" borderId="0" xfId="0" applyFont="1" applyAlignment="1">
      <alignment vertical="center"/>
    </xf>
    <xf numFmtId="0" fontId="9" fillId="0" borderId="0" xfId="0" applyFont="1" applyAlignment="1">
      <alignment horizontal="center" vertical="center"/>
    </xf>
    <xf numFmtId="49" fontId="36" fillId="2" borderId="0" xfId="0" applyNumberFormat="1" applyFont="1" applyFill="1" applyAlignment="1">
      <alignment horizontal="center" vertical="center"/>
    </xf>
    <xf numFmtId="0" fontId="36" fillId="2" borderId="0" xfId="0" applyFont="1" applyFill="1" applyAlignment="1">
      <alignment horizontal="center" vertical="center" wrapText="1"/>
    </xf>
    <xf numFmtId="0" fontId="37" fillId="2" borderId="0" xfId="0" applyFont="1" applyFill="1" applyAlignment="1">
      <alignment horizontal="centerContinuous" vertical="center" wrapText="1"/>
    </xf>
    <xf numFmtId="0" fontId="38" fillId="2" borderId="0" xfId="0" applyFont="1" applyFill="1" applyAlignment="1">
      <alignment horizontal="centerContinuous" vertical="center" wrapText="1"/>
    </xf>
    <xf numFmtId="49" fontId="39" fillId="5" borderId="52" xfId="0" applyNumberFormat="1" applyFont="1" applyFill="1" applyBorder="1" applyAlignment="1">
      <alignment horizontal="center" vertical="center"/>
    </xf>
    <xf numFmtId="0" fontId="39" fillId="5" borderId="53" xfId="0" applyFont="1" applyFill="1" applyBorder="1" applyAlignment="1">
      <alignment horizontal="center" vertical="center" wrapText="1"/>
    </xf>
    <xf numFmtId="49" fontId="24" fillId="2" borderId="0" xfId="0" applyNumberFormat="1" applyFont="1" applyFill="1" applyAlignment="1">
      <alignment horizontal="center" vertical="center"/>
    </xf>
    <xf numFmtId="0" fontId="15" fillId="4" borderId="13" xfId="1" applyFont="1" applyFill="1" applyBorder="1" applyAlignment="1">
      <alignment vertical="center" wrapText="1"/>
    </xf>
    <xf numFmtId="0" fontId="30" fillId="2" borderId="0" xfId="0" applyFont="1" applyFill="1" applyAlignment="1">
      <alignment vertical="center"/>
    </xf>
    <xf numFmtId="49" fontId="9" fillId="2" borderId="0" xfId="0" applyNumberFormat="1" applyFont="1" applyFill="1" applyAlignment="1">
      <alignment horizontal="center" vertical="center"/>
    </xf>
    <xf numFmtId="49" fontId="24" fillId="2" borderId="5" xfId="0" applyNumberFormat="1" applyFont="1" applyFill="1" applyBorder="1" applyAlignment="1">
      <alignment horizontal="center" vertical="center"/>
    </xf>
    <xf numFmtId="0" fontId="9" fillId="2" borderId="14" xfId="0" applyFont="1" applyFill="1" applyBorder="1" applyAlignment="1">
      <alignment vertical="center" wrapText="1"/>
    </xf>
    <xf numFmtId="0" fontId="9" fillId="2" borderId="15" xfId="0" applyFont="1" applyFill="1" applyBorder="1" applyAlignment="1">
      <alignment vertical="center" wrapText="1"/>
    </xf>
    <xf numFmtId="49" fontId="27" fillId="2" borderId="0" xfId="0" applyNumberFormat="1" applyFont="1" applyFill="1" applyAlignment="1">
      <alignment horizontal="center" vertical="center"/>
    </xf>
    <xf numFmtId="49" fontId="27" fillId="2" borderId="3" xfId="0" applyNumberFormat="1" applyFont="1" applyFill="1" applyBorder="1" applyAlignment="1">
      <alignment horizontal="center" vertical="center"/>
    </xf>
    <xf numFmtId="0" fontId="9" fillId="2" borderId="3" xfId="0" applyFont="1" applyFill="1" applyBorder="1" applyAlignment="1">
      <alignment vertical="center" wrapText="1"/>
    </xf>
    <xf numFmtId="49" fontId="27" fillId="2" borderId="1" xfId="0" applyNumberFormat="1" applyFont="1" applyFill="1" applyBorder="1" applyAlignment="1">
      <alignment horizontal="center" vertical="center"/>
    </xf>
    <xf numFmtId="49" fontId="12" fillId="9" borderId="5" xfId="1" applyNumberFormat="1" applyFont="1" applyFill="1" applyBorder="1" applyAlignment="1">
      <alignment horizontal="center" vertical="center"/>
    </xf>
    <xf numFmtId="0" fontId="41" fillId="8" borderId="5" xfId="0" applyFont="1" applyFill="1" applyBorder="1" applyAlignment="1">
      <alignment horizontal="center" vertical="center"/>
    </xf>
    <xf numFmtId="0" fontId="9" fillId="9" borderId="8" xfId="0" applyFont="1" applyFill="1" applyBorder="1" applyAlignment="1">
      <alignment vertical="center"/>
    </xf>
    <xf numFmtId="49" fontId="17" fillId="9" borderId="5" xfId="0" applyNumberFormat="1" applyFont="1" applyFill="1" applyBorder="1" applyAlignment="1">
      <alignment horizontal="center" vertical="center"/>
    </xf>
    <xf numFmtId="0" fontId="9" fillId="9" borderId="41" xfId="0" applyFont="1" applyFill="1" applyBorder="1" applyAlignment="1">
      <alignment vertical="center"/>
    </xf>
    <xf numFmtId="0" fontId="9" fillId="9" borderId="28" xfId="0" applyFont="1" applyFill="1" applyBorder="1" applyAlignment="1">
      <alignment vertical="center"/>
    </xf>
    <xf numFmtId="0" fontId="13" fillId="10" borderId="5" xfId="0" applyFont="1" applyFill="1" applyBorder="1" applyAlignment="1">
      <alignment horizontal="center" vertical="center" wrapText="1"/>
    </xf>
    <xf numFmtId="0" fontId="12" fillId="9" borderId="5" xfId="1" applyFont="1" applyFill="1" applyBorder="1" applyAlignment="1">
      <alignment horizontal="center" vertical="center"/>
    </xf>
    <xf numFmtId="49" fontId="23" fillId="9" borderId="5" xfId="0" applyNumberFormat="1" applyFont="1" applyFill="1" applyBorder="1" applyAlignment="1">
      <alignment horizontal="center" vertical="center"/>
    </xf>
    <xf numFmtId="0" fontId="9" fillId="9" borderId="8" xfId="0" applyFont="1" applyFill="1" applyBorder="1"/>
    <xf numFmtId="0" fontId="9" fillId="9" borderId="41" xfId="0" applyFont="1" applyFill="1" applyBorder="1"/>
    <xf numFmtId="0" fontId="9" fillId="9" borderId="41" xfId="0" applyFont="1" applyFill="1" applyBorder="1" applyAlignment="1">
      <alignment wrapText="1"/>
    </xf>
    <xf numFmtId="0" fontId="9" fillId="9" borderId="28" xfId="0" applyFont="1" applyFill="1" applyBorder="1"/>
    <xf numFmtId="0" fontId="24" fillId="9" borderId="5" xfId="0" applyFont="1" applyFill="1" applyBorder="1" applyAlignment="1">
      <alignment horizontal="center" vertical="center" wrapText="1"/>
    </xf>
    <xf numFmtId="49" fontId="13" fillId="9" borderId="5" xfId="0" applyNumberFormat="1" applyFont="1" applyFill="1" applyBorder="1" applyAlignment="1">
      <alignment horizontal="center" vertical="center"/>
    </xf>
    <xf numFmtId="0" fontId="19" fillId="9" borderId="5" xfId="1" applyFont="1" applyFill="1" applyBorder="1" applyAlignment="1">
      <alignment horizontal="center" vertical="center" wrapText="1"/>
    </xf>
    <xf numFmtId="0" fontId="9" fillId="9" borderId="5" xfId="0" applyFont="1" applyFill="1" applyBorder="1"/>
    <xf numFmtId="0" fontId="43" fillId="8" borderId="0" xfId="0" applyFont="1" applyFill="1"/>
    <xf numFmtId="0" fontId="26" fillId="9" borderId="24" xfId="0" applyFont="1" applyFill="1" applyBorder="1" applyAlignment="1">
      <alignment horizontal="center" vertical="center"/>
    </xf>
    <xf numFmtId="0" fontId="14" fillId="10" borderId="9" xfId="0" applyFont="1" applyFill="1" applyBorder="1" applyAlignment="1">
      <alignment vertical="center" wrapText="1"/>
    </xf>
    <xf numFmtId="0" fontId="25" fillId="8" borderId="0" xfId="0" applyFont="1" applyFill="1" applyAlignment="1">
      <alignment vertical="center"/>
    </xf>
    <xf numFmtId="0" fontId="25" fillId="8" borderId="0" xfId="0" applyFont="1" applyFill="1" applyAlignment="1">
      <alignment horizontal="center" vertical="center"/>
    </xf>
    <xf numFmtId="0" fontId="47" fillId="9" borderId="55" xfId="0" applyFont="1" applyFill="1" applyBorder="1" applyAlignment="1">
      <alignment vertical="center" wrapText="1"/>
    </xf>
    <xf numFmtId="0" fontId="48" fillId="9" borderId="5" xfId="0" applyFont="1" applyFill="1" applyBorder="1" applyAlignment="1">
      <alignment vertical="center" wrapText="1"/>
    </xf>
    <xf numFmtId="49" fontId="5" fillId="9" borderId="5" xfId="1" applyNumberFormat="1" applyFill="1" applyBorder="1" applyAlignment="1">
      <alignment horizontal="center" vertical="center"/>
    </xf>
    <xf numFmtId="0" fontId="41" fillId="8" borderId="5" xfId="0" applyFont="1" applyFill="1" applyBorder="1" applyAlignment="1">
      <alignment horizontal="centerContinuous" vertical="center"/>
    </xf>
    <xf numFmtId="0" fontId="41" fillId="8" borderId="5" xfId="1" quotePrefix="1" applyFont="1" applyFill="1" applyBorder="1" applyAlignment="1">
      <alignment horizontal="centerContinuous" vertical="center"/>
    </xf>
    <xf numFmtId="0" fontId="28" fillId="9" borderId="5" xfId="0" applyFont="1" applyFill="1" applyBorder="1" applyAlignment="1">
      <alignment horizontal="center" vertical="center"/>
    </xf>
    <xf numFmtId="0" fontId="13" fillId="9" borderId="5" xfId="0" applyFont="1" applyFill="1" applyBorder="1" applyAlignment="1">
      <alignment horizontal="center" vertical="center" wrapText="1"/>
    </xf>
    <xf numFmtId="0" fontId="11" fillId="8" borderId="5" xfId="0" applyFont="1" applyFill="1" applyBorder="1" applyAlignment="1">
      <alignment horizontal="centerContinuous" vertical="center"/>
    </xf>
    <xf numFmtId="0" fontId="41" fillId="8" borderId="5" xfId="0" applyFont="1" applyFill="1" applyBorder="1" applyAlignment="1">
      <alignment horizontal="center"/>
    </xf>
    <xf numFmtId="0" fontId="9" fillId="9" borderId="0" xfId="0" applyFont="1" applyFill="1"/>
    <xf numFmtId="0" fontId="13" fillId="9" borderId="54" xfId="0" applyFont="1" applyFill="1" applyBorder="1" applyAlignment="1">
      <alignment vertical="center" wrapText="1"/>
    </xf>
    <xf numFmtId="0" fontId="12" fillId="9" borderId="54" xfId="1" applyFont="1" applyFill="1" applyBorder="1" applyAlignment="1">
      <alignment vertical="center" wrapText="1"/>
    </xf>
    <xf numFmtId="0" fontId="12" fillId="9" borderId="16" xfId="1" applyFont="1" applyFill="1" applyBorder="1" applyAlignment="1">
      <alignment horizontal="center" vertical="center"/>
    </xf>
    <xf numFmtId="0" fontId="28" fillId="9" borderId="16" xfId="0" applyFont="1" applyFill="1" applyBorder="1" applyAlignment="1">
      <alignment horizontal="center" vertical="center"/>
    </xf>
    <xf numFmtId="0" fontId="29" fillId="9" borderId="5" xfId="1" applyFont="1" applyFill="1" applyBorder="1" applyAlignment="1">
      <alignment horizontal="center" vertical="center"/>
    </xf>
    <xf numFmtId="0" fontId="32" fillId="9" borderId="5" xfId="1" applyFont="1" applyFill="1" applyBorder="1" applyAlignment="1">
      <alignment vertical="center"/>
    </xf>
    <xf numFmtId="0" fontId="32" fillId="10" borderId="5" xfId="1" applyFont="1" applyFill="1" applyBorder="1" applyAlignment="1">
      <alignment horizontal="center" vertical="center"/>
    </xf>
    <xf numFmtId="49" fontId="35" fillId="9" borderId="5" xfId="0" applyNumberFormat="1" applyFont="1" applyFill="1" applyBorder="1" applyAlignment="1">
      <alignment horizontal="center" vertical="center"/>
    </xf>
    <xf numFmtId="0" fontId="13" fillId="9" borderId="16" xfId="0" applyFont="1" applyFill="1" applyBorder="1" applyAlignment="1">
      <alignment horizontal="center" vertical="center"/>
    </xf>
    <xf numFmtId="49" fontId="39" fillId="8" borderId="24" xfId="0" applyNumberFormat="1" applyFont="1" applyFill="1" applyBorder="1" applyAlignment="1">
      <alignment horizontal="center" vertical="center"/>
    </xf>
    <xf numFmtId="0" fontId="39" fillId="8" borderId="25" xfId="0" applyFont="1" applyFill="1" applyBorder="1" applyAlignment="1">
      <alignment horizontal="center" vertical="center" wrapText="1"/>
    </xf>
    <xf numFmtId="0" fontId="40" fillId="8" borderId="25" xfId="0" applyFont="1" applyFill="1" applyBorder="1" applyAlignment="1">
      <alignment horizontal="center" vertical="center" wrapText="1"/>
    </xf>
    <xf numFmtId="0" fontId="15" fillId="10" borderId="13" xfId="1" applyFont="1" applyFill="1" applyBorder="1" applyAlignment="1">
      <alignment vertical="center" wrapText="1"/>
    </xf>
    <xf numFmtId="49" fontId="25" fillId="8" borderId="5" xfId="0" applyNumberFormat="1" applyFont="1" applyFill="1" applyBorder="1" applyAlignment="1">
      <alignment horizontal="center" vertical="center"/>
    </xf>
    <xf numFmtId="0" fontId="25" fillId="8" borderId="5" xfId="0" applyFont="1" applyFill="1" applyBorder="1" applyAlignment="1">
      <alignment horizontal="center" vertical="center" wrapText="1"/>
    </xf>
    <xf numFmtId="49" fontId="25" fillId="8" borderId="24" xfId="0" applyNumberFormat="1" applyFont="1" applyFill="1" applyBorder="1" applyAlignment="1">
      <alignment horizontal="center" vertical="center"/>
    </xf>
    <xf numFmtId="0" fontId="25" fillId="8" borderId="25" xfId="0" applyFont="1" applyFill="1" applyBorder="1" applyAlignment="1">
      <alignment horizontal="center" vertical="center" wrapText="1"/>
    </xf>
    <xf numFmtId="0" fontId="49" fillId="10" borderId="5" xfId="1" applyFont="1" applyFill="1" applyBorder="1" applyAlignment="1">
      <alignment horizontal="center" vertical="center" wrapText="1"/>
    </xf>
    <xf numFmtId="0" fontId="14" fillId="10" borderId="5" xfId="0" applyFont="1" applyFill="1" applyBorder="1" applyAlignment="1">
      <alignment horizontal="center" vertical="center" wrapText="1"/>
    </xf>
    <xf numFmtId="0" fontId="49" fillId="10" borderId="8" xfId="1" applyFont="1" applyFill="1" applyBorder="1" applyAlignment="1">
      <alignment horizontal="center" wrapText="1"/>
    </xf>
    <xf numFmtId="0" fontId="9" fillId="10" borderId="28" xfId="0" applyFont="1" applyFill="1" applyBorder="1" applyAlignment="1">
      <alignment horizontal="center" vertical="center" wrapText="1"/>
    </xf>
    <xf numFmtId="0" fontId="14" fillId="10" borderId="65" xfId="0" applyFont="1" applyFill="1" applyBorder="1" applyAlignment="1">
      <alignment vertical="center" wrapText="1"/>
    </xf>
    <xf numFmtId="0" fontId="14" fillId="10" borderId="7" xfId="0" applyFont="1" applyFill="1" applyBorder="1" applyAlignment="1">
      <alignment vertical="center" wrapText="1"/>
    </xf>
    <xf numFmtId="0" fontId="14" fillId="10" borderId="66" xfId="0" applyFont="1" applyFill="1" applyBorder="1" applyAlignment="1">
      <alignment vertical="center" wrapText="1"/>
    </xf>
    <xf numFmtId="0" fontId="14" fillId="9" borderId="64" xfId="0" applyFont="1" applyFill="1" applyBorder="1" applyAlignment="1">
      <alignment horizontal="center" vertical="center" wrapText="1"/>
    </xf>
    <xf numFmtId="0" fontId="13" fillId="9" borderId="67" xfId="0" applyFont="1" applyFill="1" applyBorder="1" applyAlignment="1">
      <alignment vertical="center" wrapText="1"/>
    </xf>
    <xf numFmtId="0" fontId="13" fillId="9" borderId="5" xfId="0" applyFont="1" applyFill="1" applyBorder="1" applyAlignment="1">
      <alignment vertical="center" wrapText="1"/>
    </xf>
    <xf numFmtId="0" fontId="14" fillId="10" borderId="23" xfId="0" applyFont="1" applyFill="1" applyBorder="1" applyAlignment="1">
      <alignment vertical="center" wrapText="1"/>
    </xf>
    <xf numFmtId="0" fontId="49" fillId="6" borderId="23" xfId="1" applyFont="1" applyFill="1" applyBorder="1" applyAlignment="1">
      <alignment horizontal="left" vertical="center"/>
    </xf>
    <xf numFmtId="0" fontId="49" fillId="6" borderId="7" xfId="1" applyFont="1" applyFill="1" applyBorder="1" applyAlignment="1">
      <alignment horizontal="left" vertical="center"/>
    </xf>
    <xf numFmtId="0" fontId="49" fillId="6" borderId="9" xfId="1" applyFont="1" applyFill="1" applyBorder="1" applyAlignment="1">
      <alignment horizontal="left" vertical="center"/>
    </xf>
    <xf numFmtId="0" fontId="9" fillId="10" borderId="23" xfId="0" applyFont="1" applyFill="1" applyBorder="1" applyAlignment="1">
      <alignment vertical="center"/>
    </xf>
    <xf numFmtId="0" fontId="9" fillId="10" borderId="7" xfId="0" applyFont="1" applyFill="1" applyBorder="1" applyAlignment="1">
      <alignment vertical="center"/>
    </xf>
    <xf numFmtId="0" fontId="9" fillId="10" borderId="9" xfId="0" applyFont="1" applyFill="1" applyBorder="1" applyAlignment="1">
      <alignment vertical="center"/>
    </xf>
    <xf numFmtId="0" fontId="49" fillId="10" borderId="23" xfId="1" applyFont="1" applyFill="1" applyBorder="1" applyAlignment="1">
      <alignment horizontal="left" vertical="center" wrapText="1"/>
    </xf>
    <xf numFmtId="0" fontId="49" fillId="10" borderId="7" xfId="1" applyFont="1" applyFill="1" applyBorder="1" applyAlignment="1">
      <alignment vertical="center" wrapText="1"/>
    </xf>
    <xf numFmtId="0" fontId="49" fillId="10" borderId="7" xfId="1" applyFont="1" applyFill="1" applyBorder="1" applyAlignment="1">
      <alignment vertical="center"/>
    </xf>
    <xf numFmtId="0" fontId="49" fillId="10" borderId="9" xfId="1" applyFont="1" applyFill="1" applyBorder="1" applyAlignment="1">
      <alignment vertical="center"/>
    </xf>
    <xf numFmtId="0" fontId="14" fillId="10" borderId="23" xfId="0" applyFont="1" applyFill="1" applyBorder="1" applyAlignment="1">
      <alignment vertical="center"/>
    </xf>
    <xf numFmtId="0" fontId="14" fillId="10" borderId="7" xfId="0" applyFont="1" applyFill="1" applyBorder="1" applyAlignment="1">
      <alignment vertical="center"/>
    </xf>
    <xf numFmtId="0" fontId="14" fillId="10" borderId="9" xfId="0" applyFont="1" applyFill="1" applyBorder="1" applyAlignment="1">
      <alignment vertical="center"/>
    </xf>
    <xf numFmtId="0" fontId="14" fillId="10" borderId="5" xfId="0" applyFont="1" applyFill="1" applyBorder="1"/>
    <xf numFmtId="0" fontId="14" fillId="10" borderId="38" xfId="0" applyFont="1" applyFill="1" applyBorder="1" applyAlignment="1">
      <alignment vertical="center"/>
    </xf>
    <xf numFmtId="0" fontId="14" fillId="10" borderId="39" xfId="0" applyFont="1" applyFill="1" applyBorder="1" applyAlignment="1">
      <alignment vertical="center"/>
    </xf>
    <xf numFmtId="0" fontId="14" fillId="10" borderId="40" xfId="0" applyFont="1" applyFill="1" applyBorder="1" applyAlignment="1">
      <alignment vertical="center"/>
    </xf>
    <xf numFmtId="0" fontId="9" fillId="10" borderId="5" xfId="0" applyFont="1" applyFill="1" applyBorder="1" applyAlignment="1">
      <alignment vertical="center"/>
    </xf>
    <xf numFmtId="0" fontId="14" fillId="10" borderId="51" xfId="0" applyFont="1" applyFill="1" applyBorder="1" applyAlignment="1">
      <alignment vertical="center"/>
    </xf>
    <xf numFmtId="0" fontId="14" fillId="10" borderId="5" xfId="0" applyFont="1" applyFill="1" applyBorder="1" applyAlignment="1">
      <alignment vertical="center"/>
    </xf>
    <xf numFmtId="0" fontId="14" fillId="10" borderId="10" xfId="0" applyFont="1" applyFill="1" applyBorder="1" applyAlignment="1">
      <alignment vertical="center" wrapText="1"/>
    </xf>
    <xf numFmtId="0" fontId="14" fillId="10" borderId="11" xfId="0" applyFont="1" applyFill="1" applyBorder="1" applyAlignment="1">
      <alignment vertical="center" wrapText="1"/>
    </xf>
    <xf numFmtId="0" fontId="14" fillId="10" borderId="12" xfId="0" applyFont="1" applyFill="1" applyBorder="1" applyAlignment="1">
      <alignment vertical="center" wrapText="1"/>
    </xf>
    <xf numFmtId="0" fontId="14" fillId="10" borderId="13" xfId="0" applyFont="1" applyFill="1" applyBorder="1" applyAlignment="1">
      <alignment vertical="center" wrapText="1"/>
    </xf>
    <xf numFmtId="0" fontId="14" fillId="10" borderId="14" xfId="0" applyFont="1" applyFill="1" applyBorder="1" applyAlignment="1">
      <alignment vertical="center" wrapText="1"/>
    </xf>
    <xf numFmtId="0" fontId="14" fillId="10" borderId="15" xfId="0" applyFont="1" applyFill="1" applyBorder="1" applyAlignment="1">
      <alignment vertical="center" wrapText="1"/>
    </xf>
    <xf numFmtId="0" fontId="14" fillId="4" borderId="10" xfId="0" applyFont="1" applyFill="1" applyBorder="1" applyAlignment="1">
      <alignment vertical="center" wrapText="1"/>
    </xf>
    <xf numFmtId="0" fontId="14" fillId="4" borderId="11" xfId="0" applyFont="1" applyFill="1" applyBorder="1" applyAlignment="1">
      <alignment vertical="center" wrapText="1"/>
    </xf>
    <xf numFmtId="0" fontId="14" fillId="4" borderId="12" xfId="0" applyFont="1" applyFill="1" applyBorder="1" applyAlignment="1">
      <alignment vertical="center" wrapText="1"/>
    </xf>
    <xf numFmtId="0" fontId="14" fillId="4" borderId="13" xfId="0" applyFont="1" applyFill="1" applyBorder="1" applyAlignment="1">
      <alignment vertical="center" wrapText="1"/>
    </xf>
    <xf numFmtId="0" fontId="14" fillId="4" borderId="14" xfId="0" applyFont="1" applyFill="1" applyBorder="1" applyAlignment="1">
      <alignment vertical="center" wrapText="1"/>
    </xf>
    <xf numFmtId="0" fontId="14" fillId="4" borderId="15" xfId="0" applyFont="1" applyFill="1" applyBorder="1" applyAlignment="1">
      <alignment vertical="center" wrapText="1"/>
    </xf>
    <xf numFmtId="0" fontId="13" fillId="9" borderId="5" xfId="0" applyFont="1" applyFill="1" applyBorder="1" applyAlignment="1">
      <alignment horizontal="centerContinuous" vertical="center" wrapText="1"/>
    </xf>
    <xf numFmtId="49" fontId="14" fillId="9" borderId="5" xfId="0" applyNumberFormat="1" applyFont="1" applyFill="1" applyBorder="1" applyAlignment="1">
      <alignment horizontal="center" vertical="center"/>
    </xf>
    <xf numFmtId="0" fontId="14" fillId="10" borderId="13" xfId="0" applyFont="1" applyFill="1" applyBorder="1" applyAlignment="1">
      <alignment vertical="center"/>
    </xf>
    <xf numFmtId="0" fontId="14" fillId="10" borderId="5" xfId="0" applyFont="1" applyFill="1" applyBorder="1" applyAlignment="1">
      <alignment vertical="center" wrapText="1"/>
    </xf>
    <xf numFmtId="49" fontId="13" fillId="9" borderId="26" xfId="0" applyNumberFormat="1" applyFont="1" applyFill="1" applyBorder="1" applyAlignment="1">
      <alignment horizontal="center" vertical="center"/>
    </xf>
    <xf numFmtId="0" fontId="13" fillId="9" borderId="27" xfId="0" applyFont="1" applyFill="1" applyBorder="1" applyAlignment="1">
      <alignment horizontal="center" vertical="center" wrapText="1"/>
    </xf>
    <xf numFmtId="0" fontId="14" fillId="9" borderId="28" xfId="0" applyFont="1" applyFill="1" applyBorder="1" applyAlignment="1">
      <alignment vertical="center" wrapText="1"/>
    </xf>
    <xf numFmtId="49" fontId="13" fillId="9" borderId="16" xfId="0" applyNumberFormat="1" applyFont="1" applyFill="1" applyBorder="1" applyAlignment="1">
      <alignment horizontal="center" vertical="center"/>
    </xf>
    <xf numFmtId="0" fontId="14" fillId="10" borderId="18" xfId="0" applyFont="1" applyFill="1" applyBorder="1" applyAlignment="1">
      <alignment vertical="center" wrapText="1"/>
    </xf>
    <xf numFmtId="0" fontId="14" fillId="10" borderId="19" xfId="0" applyFont="1" applyFill="1" applyBorder="1" applyAlignment="1">
      <alignment vertical="center" wrapText="1"/>
    </xf>
    <xf numFmtId="0" fontId="14" fillId="10" borderId="20" xfId="0" applyFont="1" applyFill="1" applyBorder="1" applyAlignment="1">
      <alignment vertical="center" wrapText="1"/>
    </xf>
    <xf numFmtId="0" fontId="13" fillId="9" borderId="17" xfId="0" applyFont="1" applyFill="1" applyBorder="1" applyAlignment="1">
      <alignment horizontal="center" vertical="center" wrapText="1"/>
    </xf>
    <xf numFmtId="0" fontId="14" fillId="9" borderId="5" xfId="0" applyFont="1" applyFill="1" applyBorder="1" applyAlignment="1">
      <alignment vertical="center" wrapText="1"/>
    </xf>
    <xf numFmtId="49" fontId="13" fillId="2" borderId="0" xfId="0" applyNumberFormat="1" applyFont="1" applyFill="1" applyAlignment="1">
      <alignment horizontal="center" vertical="center"/>
    </xf>
    <xf numFmtId="0" fontId="14" fillId="2" borderId="0" xfId="0" applyFont="1" applyFill="1" applyAlignment="1">
      <alignment vertical="center" wrapText="1"/>
    </xf>
    <xf numFmtId="49" fontId="13" fillId="9" borderId="5" xfId="0" applyNumberFormat="1" applyFont="1" applyFill="1" applyBorder="1" applyAlignment="1">
      <alignment horizontal="center" vertical="center" wrapText="1"/>
    </xf>
    <xf numFmtId="0" fontId="14" fillId="9" borderId="8" xfId="0" applyFont="1" applyFill="1" applyBorder="1" applyAlignment="1">
      <alignment vertical="center" wrapText="1"/>
    </xf>
    <xf numFmtId="0" fontId="14" fillId="10" borderId="6" xfId="0" applyFont="1" applyFill="1" applyBorder="1" applyAlignment="1">
      <alignment vertical="center" wrapText="1"/>
    </xf>
    <xf numFmtId="0" fontId="14" fillId="10" borderId="59" xfId="0" applyFont="1" applyFill="1" applyBorder="1" applyAlignment="1">
      <alignment vertical="center" wrapText="1"/>
    </xf>
    <xf numFmtId="0" fontId="14" fillId="10" borderId="58" xfId="0" applyFont="1" applyFill="1" applyBorder="1" applyAlignment="1">
      <alignment vertical="center" wrapText="1"/>
    </xf>
    <xf numFmtId="0" fontId="14" fillId="10" borderId="21" xfId="0" applyFont="1" applyFill="1" applyBorder="1" applyAlignment="1">
      <alignment vertical="center" wrapText="1"/>
    </xf>
    <xf numFmtId="0" fontId="14" fillId="10" borderId="22" xfId="0" applyFont="1" applyFill="1" applyBorder="1" applyAlignment="1">
      <alignment vertical="center" wrapText="1"/>
    </xf>
    <xf numFmtId="0" fontId="14" fillId="10" borderId="60" xfId="0" applyFont="1" applyFill="1" applyBorder="1" applyAlignment="1">
      <alignment vertical="center" wrapText="1"/>
    </xf>
    <xf numFmtId="0" fontId="14" fillId="10" borderId="61" xfId="0" applyFont="1" applyFill="1" applyBorder="1" applyAlignment="1">
      <alignment vertical="center" wrapText="1"/>
    </xf>
    <xf numFmtId="49" fontId="13" fillId="9" borderId="23" xfId="0" applyNumberFormat="1" applyFont="1" applyFill="1" applyBorder="1" applyAlignment="1">
      <alignment horizontal="center" vertical="center"/>
    </xf>
    <xf numFmtId="49" fontId="13" fillId="9" borderId="9" xfId="0" applyNumberFormat="1" applyFont="1" applyFill="1" applyBorder="1" applyAlignment="1">
      <alignment horizontal="center" vertical="center"/>
    </xf>
    <xf numFmtId="49" fontId="13" fillId="2" borderId="4" xfId="0" applyNumberFormat="1" applyFont="1" applyFill="1" applyBorder="1" applyAlignment="1">
      <alignment horizontal="center" vertical="center"/>
    </xf>
    <xf numFmtId="0" fontId="13" fillId="9" borderId="5" xfId="0" applyFont="1" applyFill="1" applyBorder="1" applyAlignment="1">
      <alignment vertical="center"/>
    </xf>
    <xf numFmtId="0" fontId="15" fillId="2" borderId="0" xfId="1" applyFont="1" applyFill="1" applyAlignment="1">
      <alignment horizontal="centerContinuous" vertical="center" wrapText="1"/>
    </xf>
    <xf numFmtId="0" fontId="16" fillId="2" borderId="0" xfId="0" applyFont="1" applyFill="1" applyAlignment="1">
      <alignment horizontal="centerContinuous" vertical="center" wrapText="1"/>
    </xf>
    <xf numFmtId="49" fontId="42" fillId="2" borderId="25" xfId="0" applyNumberFormat="1" applyFont="1" applyFill="1" applyBorder="1" applyAlignment="1">
      <alignment horizontal="centerContinuous" vertical="center"/>
    </xf>
    <xf numFmtId="49" fontId="14" fillId="3" borderId="10" xfId="0" applyNumberFormat="1" applyFont="1" applyFill="1" applyBorder="1" applyAlignment="1" applyProtection="1">
      <alignment horizontal="center" vertical="center"/>
      <protection locked="0"/>
    </xf>
    <xf numFmtId="49" fontId="14" fillId="3" borderId="12" xfId="0" applyNumberFormat="1" applyFont="1" applyFill="1" applyBorder="1" applyAlignment="1" applyProtection="1">
      <alignment horizontal="center" vertical="center"/>
      <protection locked="0"/>
    </xf>
    <xf numFmtId="0" fontId="14" fillId="3" borderId="11" xfId="0" applyFont="1" applyFill="1" applyBorder="1" applyAlignment="1" applyProtection="1">
      <alignment horizontal="center" vertical="center" wrapText="1"/>
      <protection locked="0"/>
    </xf>
    <xf numFmtId="0" fontId="14" fillId="3" borderId="11" xfId="0" applyFont="1" applyFill="1" applyBorder="1" applyAlignment="1" applyProtection="1">
      <alignment horizontal="center" vertical="center"/>
      <protection locked="0"/>
    </xf>
    <xf numFmtId="0" fontId="9" fillId="3" borderId="11" xfId="0" applyFont="1" applyFill="1" applyBorder="1" applyAlignment="1" applyProtection="1">
      <alignment horizontal="center" vertical="center" wrapText="1"/>
      <protection locked="0"/>
    </xf>
    <xf numFmtId="0" fontId="14" fillId="3" borderId="13" xfId="0" applyFont="1" applyFill="1" applyBorder="1" applyAlignment="1" applyProtection="1">
      <alignment horizontal="center" vertical="center" wrapText="1"/>
      <protection locked="0"/>
    </xf>
    <xf numFmtId="0" fontId="14" fillId="3" borderId="13" xfId="0" applyFont="1" applyFill="1" applyBorder="1" applyAlignment="1" applyProtection="1">
      <alignment horizontal="center" vertical="center"/>
      <protection locked="0"/>
    </xf>
    <xf numFmtId="0" fontId="9" fillId="3" borderId="13" xfId="0" applyFont="1" applyFill="1" applyBorder="1" applyAlignment="1" applyProtection="1">
      <alignment horizontal="center" vertical="center" wrapText="1"/>
      <protection locked="0"/>
    </xf>
    <xf numFmtId="0" fontId="14" fillId="3" borderId="15" xfId="0" applyFont="1" applyFill="1" applyBorder="1" applyAlignment="1" applyProtection="1">
      <alignment horizontal="center" vertical="center" wrapText="1"/>
      <protection locked="0"/>
    </xf>
    <xf numFmtId="0" fontId="14" fillId="3" borderId="15" xfId="0" applyFont="1" applyFill="1" applyBorder="1" applyAlignment="1" applyProtection="1">
      <alignment horizontal="center" vertical="center"/>
      <protection locked="0"/>
    </xf>
    <xf numFmtId="0" fontId="9" fillId="3" borderId="15" xfId="0" applyFont="1" applyFill="1" applyBorder="1" applyAlignment="1" applyProtection="1">
      <alignment horizontal="center" vertical="center" wrapText="1"/>
      <protection locked="0"/>
    </xf>
    <xf numFmtId="0" fontId="14" fillId="3" borderId="5" xfId="0" applyFont="1" applyFill="1" applyBorder="1" applyAlignment="1" applyProtection="1">
      <alignment horizontal="center" vertical="center"/>
      <protection locked="0"/>
    </xf>
    <xf numFmtId="0" fontId="9" fillId="3" borderId="5" xfId="0" applyFont="1" applyFill="1" applyBorder="1" applyAlignment="1" applyProtection="1">
      <alignment horizontal="center" vertical="center"/>
      <protection locked="0"/>
    </xf>
    <xf numFmtId="0" fontId="14" fillId="3" borderId="5" xfId="0" applyFont="1" applyFill="1" applyBorder="1" applyAlignment="1" applyProtection="1">
      <alignment horizontal="center" vertical="center" wrapText="1"/>
      <protection locked="0"/>
    </xf>
    <xf numFmtId="0" fontId="49" fillId="7" borderId="5" xfId="1" applyFont="1" applyFill="1" applyBorder="1" applyAlignment="1" applyProtection="1">
      <alignment horizontal="center" vertical="center" wrapText="1"/>
      <protection locked="0"/>
    </xf>
    <xf numFmtId="0" fontId="14" fillId="7" borderId="5" xfId="1" applyFont="1" applyFill="1" applyBorder="1" applyAlignment="1" applyProtection="1">
      <alignment horizontal="center" vertical="center" wrapText="1"/>
      <protection locked="0"/>
    </xf>
    <xf numFmtId="0" fontId="9" fillId="3" borderId="5" xfId="0" applyFont="1" applyFill="1" applyBorder="1" applyAlignment="1" applyProtection="1">
      <alignment horizontal="center" vertical="center" wrapText="1"/>
      <protection locked="0"/>
    </xf>
    <xf numFmtId="3" fontId="49" fillId="7" borderId="5" xfId="1" applyNumberFormat="1" applyFont="1" applyFill="1" applyBorder="1" applyAlignment="1" applyProtection="1">
      <alignment horizontal="center" vertical="center" wrapText="1"/>
      <protection locked="0"/>
    </xf>
    <xf numFmtId="1" fontId="14" fillId="3" borderId="11" xfId="0" applyNumberFormat="1" applyFont="1" applyFill="1" applyBorder="1" applyAlignment="1" applyProtection="1">
      <alignment horizontal="center" vertical="center"/>
      <protection locked="0"/>
    </xf>
    <xf numFmtId="1" fontId="14" fillId="3" borderId="13" xfId="0" applyNumberFormat="1" applyFont="1" applyFill="1" applyBorder="1" applyAlignment="1" applyProtection="1">
      <alignment horizontal="center" vertical="center"/>
      <protection locked="0"/>
    </xf>
    <xf numFmtId="1" fontId="14" fillId="3" borderId="15" xfId="0" applyNumberFormat="1" applyFont="1" applyFill="1" applyBorder="1" applyAlignment="1" applyProtection="1">
      <alignment horizontal="center" vertical="center"/>
      <protection locked="0"/>
    </xf>
    <xf numFmtId="0" fontId="26" fillId="3" borderId="12" xfId="0" applyFont="1" applyFill="1" applyBorder="1" applyAlignment="1" applyProtection="1">
      <alignment horizontal="center" vertical="center"/>
      <protection locked="0"/>
    </xf>
    <xf numFmtId="0" fontId="26" fillId="3" borderId="59" xfId="0" applyFont="1" applyFill="1" applyBorder="1" applyAlignment="1" applyProtection="1">
      <alignment horizontal="center" vertical="center"/>
      <protection locked="0"/>
    </xf>
    <xf numFmtId="0" fontId="26" fillId="3" borderId="12" xfId="0" applyFont="1" applyFill="1" applyBorder="1" applyAlignment="1" applyProtection="1">
      <alignment horizontal="center" vertical="center" wrapText="1"/>
      <protection locked="0"/>
    </xf>
    <xf numFmtId="0" fontId="26" fillId="3" borderId="14" xfId="0" applyFont="1" applyFill="1" applyBorder="1" applyAlignment="1" applyProtection="1">
      <alignment horizontal="center" vertical="center" wrapText="1"/>
      <protection locked="0"/>
    </xf>
    <xf numFmtId="0" fontId="26" fillId="3" borderId="10" xfId="0" applyFont="1" applyFill="1" applyBorder="1" applyAlignment="1" applyProtection="1">
      <alignment horizontal="center" vertical="center"/>
      <protection locked="0"/>
    </xf>
    <xf numFmtId="0" fontId="26" fillId="3" borderId="59" xfId="0" applyFont="1" applyFill="1" applyBorder="1" applyAlignment="1" applyProtection="1">
      <alignment horizontal="center" vertical="center" wrapText="1"/>
      <protection locked="0"/>
    </xf>
    <xf numFmtId="1" fontId="9" fillId="3" borderId="5" xfId="0" applyNumberFormat="1" applyFont="1" applyFill="1" applyBorder="1" applyAlignment="1" applyProtection="1">
      <alignment horizontal="center" vertical="center" wrapText="1"/>
      <protection locked="0"/>
    </xf>
    <xf numFmtId="0" fontId="9" fillId="3" borderId="16" xfId="0" applyFont="1" applyFill="1" applyBorder="1" applyAlignment="1" applyProtection="1">
      <alignment horizontal="center" vertical="center"/>
      <protection locked="0"/>
    </xf>
    <xf numFmtId="0" fontId="0" fillId="13" borderId="33" xfId="0" applyFill="1" applyBorder="1"/>
    <xf numFmtId="0" fontId="0" fillId="12" borderId="68" xfId="0" applyFill="1" applyBorder="1"/>
    <xf numFmtId="0" fontId="51" fillId="11" borderId="0" xfId="0" applyFont="1" applyFill="1"/>
    <xf numFmtId="0" fontId="0" fillId="12" borderId="54" xfId="0" applyFill="1" applyBorder="1"/>
    <xf numFmtId="0" fontId="0" fillId="13" borderId="68" xfId="0" applyFill="1" applyBorder="1"/>
    <xf numFmtId="0" fontId="52" fillId="8" borderId="0" xfId="0" applyFont="1" applyFill="1"/>
    <xf numFmtId="0" fontId="0" fillId="14" borderId="0" xfId="0" applyFill="1"/>
    <xf numFmtId="0" fontId="4" fillId="2" borderId="0" xfId="0" applyFont="1" applyFill="1" applyAlignment="1">
      <alignment horizontal="center" vertical="center" wrapText="1"/>
    </xf>
    <xf numFmtId="0" fontId="0" fillId="2" borderId="0" xfId="0" applyFill="1" applyAlignment="1">
      <alignment horizontal="center"/>
    </xf>
    <xf numFmtId="0" fontId="0" fillId="2" borderId="0" xfId="0" applyFill="1" applyAlignment="1">
      <alignment horizontal="center" vertical="center"/>
    </xf>
    <xf numFmtId="0" fontId="2" fillId="2" borderId="0" xfId="0" applyFont="1" applyFill="1" applyAlignment="1">
      <alignment wrapText="1"/>
    </xf>
    <xf numFmtId="0" fontId="2" fillId="2" borderId="0" xfId="0" applyFont="1" applyFill="1"/>
    <xf numFmtId="0" fontId="6" fillId="2" borderId="0" xfId="0" applyFont="1" applyFill="1" applyAlignment="1">
      <alignment horizontal="left" vertical="center" indent="1"/>
    </xf>
    <xf numFmtId="0" fontId="1" fillId="2" borderId="0" xfId="0" applyFont="1" applyFill="1" applyAlignment="1">
      <alignment vertical="center"/>
    </xf>
    <xf numFmtId="0" fontId="52" fillId="2" borderId="0" xfId="0" applyFont="1" applyFill="1"/>
    <xf numFmtId="0" fontId="8" fillId="2" borderId="0" xfId="0" applyFont="1" applyFill="1" applyAlignment="1">
      <alignment vertical="center"/>
    </xf>
    <xf numFmtId="0" fontId="7" fillId="2" borderId="0" xfId="0" applyFont="1" applyFill="1"/>
    <xf numFmtId="164" fontId="26" fillId="3" borderId="10" xfId="0" applyNumberFormat="1" applyFont="1" applyFill="1" applyBorder="1" applyAlignment="1" applyProtection="1">
      <alignment horizontal="center" vertical="center"/>
      <protection locked="0"/>
    </xf>
    <xf numFmtId="164" fontId="26" fillId="3" borderId="12" xfId="0" applyNumberFormat="1" applyFont="1" applyFill="1" applyBorder="1" applyAlignment="1" applyProtection="1">
      <alignment horizontal="center" vertical="center"/>
      <protection locked="0"/>
    </xf>
    <xf numFmtId="0" fontId="53" fillId="9" borderId="5" xfId="1" applyFont="1" applyFill="1" applyBorder="1" applyAlignment="1">
      <alignment horizontal="center" vertical="center"/>
    </xf>
    <xf numFmtId="0" fontId="53" fillId="9" borderId="16" xfId="1" applyFont="1" applyFill="1" applyBorder="1" applyAlignment="1">
      <alignment horizontal="center" vertical="center"/>
    </xf>
    <xf numFmtId="0" fontId="14" fillId="2" borderId="12" xfId="0" applyFont="1" applyFill="1" applyBorder="1" applyAlignment="1">
      <alignment vertical="center" wrapText="1"/>
    </xf>
    <xf numFmtId="0" fontId="14" fillId="3" borderId="30" xfId="0" applyFont="1" applyFill="1" applyBorder="1" applyAlignment="1" applyProtection="1">
      <alignment vertical="center"/>
      <protection locked="0"/>
    </xf>
    <xf numFmtId="0" fontId="14" fillId="3" borderId="33" xfId="0" applyFont="1" applyFill="1" applyBorder="1" applyAlignment="1" applyProtection="1">
      <alignment vertical="center"/>
      <protection locked="0"/>
    </xf>
    <xf numFmtId="0" fontId="5" fillId="3" borderId="33" xfId="1" applyFill="1" applyBorder="1" applyAlignment="1" applyProtection="1">
      <alignment vertical="center"/>
      <protection locked="0"/>
    </xf>
    <xf numFmtId="3" fontId="14" fillId="3" borderId="33" xfId="0" applyNumberFormat="1" applyFont="1" applyFill="1" applyBorder="1" applyAlignment="1" applyProtection="1">
      <alignment vertical="center"/>
      <protection locked="0"/>
    </xf>
    <xf numFmtId="164" fontId="14" fillId="3" borderId="33" xfId="0" applyNumberFormat="1" applyFont="1" applyFill="1" applyBorder="1" applyAlignment="1" applyProtection="1">
      <alignment vertical="center"/>
      <protection locked="0"/>
    </xf>
    <xf numFmtId="0" fontId="14" fillId="2" borderId="31" xfId="0" applyFont="1" applyFill="1" applyBorder="1" applyAlignment="1" applyProtection="1">
      <alignment vertical="center"/>
      <protection locked="0"/>
    </xf>
    <xf numFmtId="0" fontId="14" fillId="2" borderId="34" xfId="0" applyFont="1" applyFill="1" applyBorder="1" applyAlignment="1" applyProtection="1">
      <alignment vertical="center"/>
      <protection locked="0"/>
    </xf>
    <xf numFmtId="3" fontId="14" fillId="2" borderId="34" xfId="0" applyNumberFormat="1" applyFont="1" applyFill="1" applyBorder="1" applyAlignment="1" applyProtection="1">
      <alignment vertical="center"/>
      <protection locked="0"/>
    </xf>
    <xf numFmtId="164" fontId="14" fillId="2" borderId="34" xfId="0" applyNumberFormat="1" applyFont="1" applyFill="1" applyBorder="1" applyAlignment="1" applyProtection="1">
      <alignment vertical="center"/>
      <protection locked="0"/>
    </xf>
    <xf numFmtId="0" fontId="41" fillId="2" borderId="28" xfId="0" applyFont="1" applyFill="1" applyBorder="1" applyAlignment="1">
      <alignment vertical="center"/>
    </xf>
    <xf numFmtId="0" fontId="20" fillId="2" borderId="75" xfId="1" applyFont="1" applyFill="1" applyBorder="1" applyAlignment="1">
      <alignment vertical="center"/>
    </xf>
    <xf numFmtId="0" fontId="20" fillId="2" borderId="28" xfId="1" applyFont="1" applyFill="1" applyBorder="1" applyAlignment="1">
      <alignment vertical="center"/>
    </xf>
    <xf numFmtId="49" fontId="0" fillId="2" borderId="0" xfId="0" applyNumberFormat="1" applyFill="1"/>
    <xf numFmtId="1" fontId="0" fillId="2" borderId="0" xfId="0" applyNumberFormat="1" applyFill="1"/>
    <xf numFmtId="0" fontId="0" fillId="16" borderId="0" xfId="0" applyFill="1"/>
    <xf numFmtId="3" fontId="0" fillId="16" borderId="0" xfId="0" applyNumberFormat="1" applyFill="1"/>
    <xf numFmtId="49" fontId="39" fillId="2" borderId="62" xfId="0" applyNumberFormat="1" applyFont="1" applyFill="1" applyBorder="1" applyAlignment="1">
      <alignment horizontal="center" vertical="center"/>
    </xf>
    <xf numFmtId="49" fontId="39" fillId="2" borderId="8" xfId="0" applyNumberFormat="1" applyFont="1" applyFill="1" applyBorder="1" applyAlignment="1">
      <alignment horizontal="center" vertical="center"/>
    </xf>
    <xf numFmtId="0" fontId="14" fillId="2" borderId="57" xfId="0" applyFont="1" applyFill="1" applyBorder="1" applyAlignment="1">
      <alignment vertical="center" wrapText="1"/>
    </xf>
    <xf numFmtId="49" fontId="39" fillId="2" borderId="54" xfId="0" applyNumberFormat="1" applyFont="1" applyFill="1" applyBorder="1" applyAlignment="1">
      <alignment horizontal="center" vertical="center"/>
    </xf>
    <xf numFmtId="0" fontId="14" fillId="2" borderId="60" xfId="0" applyFont="1" applyFill="1" applyBorder="1" applyAlignment="1">
      <alignment vertical="center" wrapText="1"/>
    </xf>
    <xf numFmtId="49" fontId="13" fillId="9" borderId="77" xfId="0" applyNumberFormat="1" applyFont="1" applyFill="1" applyBorder="1" applyAlignment="1">
      <alignment horizontal="center" vertical="center"/>
    </xf>
    <xf numFmtId="49" fontId="13" fillId="9" borderId="78" xfId="0" applyNumberFormat="1" applyFont="1" applyFill="1" applyBorder="1" applyAlignment="1">
      <alignment horizontal="center" vertical="center"/>
    </xf>
    <xf numFmtId="49" fontId="13" fillId="9" borderId="79" xfId="0" applyNumberFormat="1" applyFont="1" applyFill="1" applyBorder="1" applyAlignment="1">
      <alignment horizontal="center" vertical="center"/>
    </xf>
    <xf numFmtId="0" fontId="14" fillId="2" borderId="83" xfId="0" applyFont="1" applyFill="1" applyBorder="1" applyAlignment="1">
      <alignment vertical="center" wrapText="1"/>
    </xf>
    <xf numFmtId="49" fontId="23" fillId="9" borderId="79" xfId="0" applyNumberFormat="1" applyFont="1" applyFill="1" applyBorder="1" applyAlignment="1">
      <alignment horizontal="center" vertical="center"/>
    </xf>
    <xf numFmtId="0" fontId="13" fillId="9" borderId="77" xfId="0" applyFont="1" applyFill="1" applyBorder="1" applyAlignment="1">
      <alignment horizontal="center" vertical="center" wrapText="1"/>
    </xf>
    <xf numFmtId="49" fontId="13" fillId="2" borderId="28" xfId="0" applyNumberFormat="1" applyFont="1" applyFill="1" applyBorder="1" applyAlignment="1">
      <alignment horizontal="center" vertical="center"/>
    </xf>
    <xf numFmtId="49" fontId="13" fillId="15" borderId="78" xfId="0" applyNumberFormat="1" applyFont="1" applyFill="1" applyBorder="1" applyAlignment="1">
      <alignment horizontal="center" vertical="center"/>
    </xf>
    <xf numFmtId="49" fontId="13" fillId="15" borderId="79" xfId="0" applyNumberFormat="1" applyFont="1" applyFill="1" applyBorder="1" applyAlignment="1">
      <alignment horizontal="center" vertical="center"/>
    </xf>
    <xf numFmtId="0" fontId="13" fillId="0" borderId="0" xfId="0" applyFont="1"/>
    <xf numFmtId="49" fontId="13" fillId="2" borderId="41" xfId="0" applyNumberFormat="1" applyFont="1" applyFill="1" applyBorder="1" applyAlignment="1">
      <alignment horizontal="left" vertical="center"/>
    </xf>
    <xf numFmtId="0" fontId="13" fillId="10" borderId="77" xfId="0" applyFont="1" applyFill="1" applyBorder="1" applyAlignment="1">
      <alignment horizontal="center" vertical="center" wrapText="1"/>
    </xf>
    <xf numFmtId="0" fontId="13" fillId="10" borderId="78" xfId="0" applyFont="1" applyFill="1" applyBorder="1" applyAlignment="1">
      <alignment horizontal="center" vertical="center" wrapText="1"/>
    </xf>
    <xf numFmtId="0" fontId="13" fillId="10" borderId="79" xfId="0" applyFont="1" applyFill="1" applyBorder="1" applyAlignment="1">
      <alignment horizontal="center" vertical="center" wrapText="1"/>
    </xf>
    <xf numFmtId="49" fontId="13" fillId="2" borderId="0" xfId="0" applyNumberFormat="1" applyFont="1" applyFill="1" applyAlignment="1">
      <alignment horizontal="left" vertical="center"/>
    </xf>
    <xf numFmtId="0" fontId="20" fillId="2" borderId="0" xfId="1" applyFont="1" applyFill="1" applyBorder="1" applyAlignment="1">
      <alignment vertical="center"/>
    </xf>
    <xf numFmtId="3" fontId="13" fillId="2" borderId="85" xfId="0" applyNumberFormat="1" applyFont="1" applyFill="1" applyBorder="1" applyAlignment="1">
      <alignment horizontal="left" vertical="center"/>
    </xf>
    <xf numFmtId="0" fontId="14" fillId="2" borderId="85" xfId="0" applyFont="1" applyFill="1" applyBorder="1" applyAlignment="1">
      <alignment vertical="center" wrapText="1"/>
    </xf>
    <xf numFmtId="0" fontId="0" fillId="2" borderId="86" xfId="0" applyFill="1" applyBorder="1"/>
    <xf numFmtId="3" fontId="0" fillId="2" borderId="86" xfId="0" applyNumberFormat="1" applyFill="1" applyBorder="1"/>
    <xf numFmtId="0" fontId="0" fillId="2" borderId="87" xfId="0" applyFill="1" applyBorder="1"/>
    <xf numFmtId="3" fontId="0" fillId="2" borderId="0" xfId="0" applyNumberFormat="1" applyFill="1"/>
    <xf numFmtId="49" fontId="13" fillId="2" borderId="28" xfId="0" applyNumberFormat="1" applyFont="1" applyFill="1" applyBorder="1" applyAlignment="1">
      <alignment horizontal="left" vertical="center"/>
    </xf>
    <xf numFmtId="49" fontId="60" fillId="20" borderId="41" xfId="0" applyNumberFormat="1" applyFont="1" applyFill="1" applyBorder="1" applyAlignment="1">
      <alignment horizontal="left" vertical="center"/>
    </xf>
    <xf numFmtId="0" fontId="59" fillId="20" borderId="0" xfId="0" applyFont="1" applyFill="1"/>
    <xf numFmtId="0" fontId="59" fillId="21" borderId="0" xfId="0" applyFont="1" applyFill="1"/>
    <xf numFmtId="3" fontId="59" fillId="21" borderId="0" xfId="0" applyNumberFormat="1" applyFont="1" applyFill="1"/>
    <xf numFmtId="49" fontId="59" fillId="20" borderId="0" xfId="0" applyNumberFormat="1" applyFont="1" applyFill="1"/>
    <xf numFmtId="49" fontId="60" fillId="18" borderId="8" xfId="0" applyNumberFormat="1" applyFont="1" applyFill="1" applyBorder="1" applyAlignment="1">
      <alignment horizontal="left" vertical="center"/>
    </xf>
    <xf numFmtId="0" fontId="61" fillId="18" borderId="59" xfId="0" applyFont="1" applyFill="1" applyBorder="1" applyAlignment="1">
      <alignment vertical="center" wrapText="1"/>
    </xf>
    <xf numFmtId="0" fontId="59" fillId="18" borderId="0" xfId="0" applyFont="1" applyFill="1"/>
    <xf numFmtId="49" fontId="60" fillId="19" borderId="8" xfId="0" applyNumberFormat="1" applyFont="1" applyFill="1" applyBorder="1" applyAlignment="1">
      <alignment horizontal="left" vertical="center"/>
    </xf>
    <xf numFmtId="0" fontId="61" fillId="19" borderId="57" xfId="0" applyFont="1" applyFill="1" applyBorder="1" applyAlignment="1">
      <alignment vertical="center" wrapText="1"/>
    </xf>
    <xf numFmtId="0" fontId="59" fillId="19" borderId="0" xfId="0" applyFont="1" applyFill="1"/>
    <xf numFmtId="0" fontId="62" fillId="22" borderId="0" xfId="0" applyFont="1" applyFill="1"/>
    <xf numFmtId="0" fontId="59" fillId="22" borderId="0" xfId="0" applyFont="1" applyFill="1"/>
    <xf numFmtId="0" fontId="14" fillId="2" borderId="0" xfId="0" applyFont="1" applyFill="1" applyAlignment="1" applyProtection="1">
      <alignment vertical="center"/>
      <protection locked="0"/>
    </xf>
    <xf numFmtId="0" fontId="14" fillId="3" borderId="33" xfId="0" applyFont="1" applyFill="1" applyBorder="1" applyAlignment="1" applyProtection="1">
      <alignment horizontal="center" vertical="center"/>
      <protection locked="0"/>
    </xf>
    <xf numFmtId="0" fontId="13" fillId="2" borderId="5" xfId="0" applyFont="1" applyFill="1" applyBorder="1" applyAlignment="1">
      <alignment horizontal="center" vertical="center" wrapText="1"/>
    </xf>
    <xf numFmtId="0" fontId="9" fillId="2" borderId="5" xfId="0" applyFont="1" applyFill="1" applyBorder="1" applyAlignment="1" applyProtection="1">
      <alignment horizontal="center" vertical="center"/>
      <protection locked="0"/>
    </xf>
    <xf numFmtId="0" fontId="41" fillId="8" borderId="28" xfId="1" quotePrefix="1" applyFont="1" applyFill="1" applyBorder="1" applyAlignment="1">
      <alignment horizontal="centerContinuous" vertical="center"/>
    </xf>
    <xf numFmtId="0" fontId="0" fillId="17" borderId="0" xfId="0" applyFill="1"/>
    <xf numFmtId="0" fontId="58" fillId="23" borderId="0" xfId="0" applyFont="1" applyFill="1" applyAlignment="1">
      <alignment wrapText="1"/>
    </xf>
    <xf numFmtId="49" fontId="13" fillId="2" borderId="41" xfId="0" applyNumberFormat="1" applyFont="1" applyFill="1" applyBorder="1" applyAlignment="1">
      <alignment horizontal="center" vertical="center"/>
    </xf>
    <xf numFmtId="49" fontId="29" fillId="2" borderId="0" xfId="0" applyNumberFormat="1" applyFont="1" applyFill="1" applyAlignment="1">
      <alignment horizontal="left" vertical="center"/>
    </xf>
    <xf numFmtId="0" fontId="51" fillId="24" borderId="0" xfId="0" applyFont="1" applyFill="1" applyAlignment="1">
      <alignment wrapText="1"/>
    </xf>
    <xf numFmtId="49" fontId="0" fillId="17" borderId="0" xfId="0" applyNumberFormat="1" applyFill="1"/>
    <xf numFmtId="1" fontId="0" fillId="17" borderId="0" xfId="0" applyNumberFormat="1" applyFill="1"/>
    <xf numFmtId="0" fontId="51" fillId="24" borderId="0" xfId="0" applyFont="1" applyFill="1"/>
    <xf numFmtId="49" fontId="19" fillId="15" borderId="76" xfId="0" applyNumberFormat="1" applyFont="1" applyFill="1" applyBorder="1" applyAlignment="1">
      <alignment horizontal="center" vertical="center"/>
    </xf>
    <xf numFmtId="3" fontId="0" fillId="25" borderId="80" xfId="0" applyNumberFormat="1" applyFill="1" applyBorder="1"/>
    <xf numFmtId="0" fontId="0" fillId="25" borderId="81" xfId="0" applyFill="1" applyBorder="1"/>
    <xf numFmtId="3" fontId="0" fillId="25" borderId="81" xfId="0" applyNumberFormat="1" applyFill="1" applyBorder="1"/>
    <xf numFmtId="0" fontId="0" fillId="25" borderId="82" xfId="0" applyFill="1" applyBorder="1"/>
    <xf numFmtId="0" fontId="0" fillId="26" borderId="80" xfId="0" applyFill="1" applyBorder="1"/>
    <xf numFmtId="0" fontId="0" fillId="26" borderId="81" xfId="0" applyFill="1" applyBorder="1"/>
    <xf numFmtId="0" fontId="0" fillId="26" borderId="82" xfId="0" applyFill="1" applyBorder="1"/>
    <xf numFmtId="0" fontId="0" fillId="25" borderId="76" xfId="0" applyFill="1" applyBorder="1"/>
    <xf numFmtId="0" fontId="0" fillId="25" borderId="80" xfId="0" applyFill="1" applyBorder="1"/>
    <xf numFmtId="49" fontId="0" fillId="25" borderId="81" xfId="0" applyNumberFormat="1" applyFill="1" applyBorder="1"/>
    <xf numFmtId="1" fontId="0" fillId="25" borderId="76" xfId="0" applyNumberFormat="1" applyFill="1" applyBorder="1"/>
    <xf numFmtId="0" fontId="0" fillId="25" borderId="78" xfId="0" applyFill="1" applyBorder="1"/>
    <xf numFmtId="0" fontId="49" fillId="10" borderId="7" xfId="0" applyFont="1" applyFill="1" applyBorder="1" applyAlignment="1">
      <alignment vertical="center"/>
    </xf>
    <xf numFmtId="1" fontId="9" fillId="3" borderId="5" xfId="0" applyNumberFormat="1" applyFont="1" applyFill="1" applyBorder="1" applyAlignment="1" applyProtection="1">
      <alignment horizontal="center" vertical="center"/>
      <protection locked="0"/>
    </xf>
    <xf numFmtId="0" fontId="14" fillId="10" borderId="24" xfId="0" applyFont="1" applyFill="1" applyBorder="1" applyAlignment="1">
      <alignment vertical="center" wrapText="1"/>
    </xf>
    <xf numFmtId="0" fontId="25" fillId="22" borderId="55" xfId="0" applyFont="1" applyFill="1" applyBorder="1" applyAlignment="1">
      <alignment horizontal="center" vertical="center"/>
    </xf>
    <xf numFmtId="49" fontId="12" fillId="9" borderId="24" xfId="1" applyNumberFormat="1" applyFont="1" applyFill="1" applyBorder="1" applyAlignment="1">
      <alignment horizontal="center" vertical="center"/>
    </xf>
    <xf numFmtId="0" fontId="49" fillId="10" borderId="24" xfId="1" applyFont="1" applyFill="1" applyBorder="1" applyAlignment="1">
      <alignment horizontal="center" vertical="center" wrapText="1"/>
    </xf>
    <xf numFmtId="49" fontId="14" fillId="3" borderId="91" xfId="0" applyNumberFormat="1" applyFont="1" applyFill="1" applyBorder="1" applyAlignment="1" applyProtection="1">
      <alignment horizontal="center" vertical="center"/>
      <protection locked="0"/>
    </xf>
    <xf numFmtId="49" fontId="14" fillId="3" borderId="92" xfId="0" applyNumberFormat="1" applyFont="1" applyFill="1" applyBorder="1" applyAlignment="1" applyProtection="1">
      <alignment horizontal="center" vertical="center"/>
      <protection locked="0"/>
    </xf>
    <xf numFmtId="49" fontId="14" fillId="3" borderId="93" xfId="0" applyNumberFormat="1" applyFont="1" applyFill="1" applyBorder="1" applyAlignment="1" applyProtection="1">
      <alignment horizontal="center" vertical="center"/>
      <protection locked="0"/>
    </xf>
    <xf numFmtId="0" fontId="41" fillId="2" borderId="0" xfId="0" applyFont="1" applyFill="1" applyAlignment="1">
      <alignment vertical="center"/>
    </xf>
    <xf numFmtId="49" fontId="13" fillId="2" borderId="0" xfId="1" applyNumberFormat="1" applyFont="1" applyFill="1" applyBorder="1" applyAlignment="1">
      <alignment horizontal="center" vertical="center"/>
    </xf>
    <xf numFmtId="0" fontId="49" fillId="2" borderId="0" xfId="1" applyFont="1" applyFill="1" applyBorder="1" applyAlignment="1">
      <alignment horizontal="center" vertical="center" wrapText="1"/>
    </xf>
    <xf numFmtId="0" fontId="10" fillId="22" borderId="24" xfId="0" applyFont="1" applyFill="1" applyBorder="1" applyAlignment="1">
      <alignment vertical="center"/>
    </xf>
    <xf numFmtId="0" fontId="10" fillId="22" borderId="25" xfId="0" applyFont="1" applyFill="1" applyBorder="1" applyAlignment="1">
      <alignment vertical="center"/>
    </xf>
    <xf numFmtId="0" fontId="60" fillId="22" borderId="25" xfId="0" applyFont="1" applyFill="1" applyBorder="1" applyAlignment="1">
      <alignment vertical="center"/>
    </xf>
    <xf numFmtId="0" fontId="14" fillId="3" borderId="8" xfId="0" applyFont="1" applyFill="1" applyBorder="1" applyAlignment="1" applyProtection="1">
      <alignment horizontal="center" vertical="center"/>
      <protection locked="0"/>
    </xf>
    <xf numFmtId="49" fontId="14" fillId="3" borderId="8" xfId="0" applyNumberFormat="1" applyFont="1" applyFill="1" applyBorder="1" applyAlignment="1" applyProtection="1">
      <alignment horizontal="center" vertical="center"/>
      <protection locked="0"/>
    </xf>
    <xf numFmtId="49" fontId="63" fillId="9" borderId="5" xfId="1" applyNumberFormat="1" applyFont="1" applyFill="1" applyBorder="1" applyAlignment="1">
      <alignment horizontal="center" vertical="center"/>
    </xf>
    <xf numFmtId="1" fontId="0" fillId="25" borderId="81" xfId="0" applyNumberFormat="1" applyFill="1" applyBorder="1"/>
    <xf numFmtId="0" fontId="0" fillId="26" borderId="94" xfId="0" applyFill="1" applyBorder="1"/>
    <xf numFmtId="49" fontId="13" fillId="27" borderId="78" xfId="0" applyNumberFormat="1" applyFont="1" applyFill="1" applyBorder="1" applyAlignment="1">
      <alignment horizontal="center" vertical="center"/>
    </xf>
    <xf numFmtId="0" fontId="0" fillId="27" borderId="81" xfId="0" applyFill="1" applyBorder="1" applyAlignment="1">
      <alignment horizontal="center"/>
    </xf>
    <xf numFmtId="0" fontId="0" fillId="27" borderId="78" xfId="0" applyFill="1" applyBorder="1"/>
    <xf numFmtId="49" fontId="13" fillId="27" borderId="0" xfId="0" applyNumberFormat="1" applyFont="1" applyFill="1" applyAlignment="1">
      <alignment horizontal="center" vertical="center"/>
    </xf>
    <xf numFmtId="49" fontId="13" fillId="27" borderId="4" xfId="0" applyNumberFormat="1" applyFont="1" applyFill="1" applyBorder="1" applyAlignment="1">
      <alignment horizontal="center" vertical="center"/>
    </xf>
    <xf numFmtId="49" fontId="13" fillId="27" borderId="79" xfId="0" applyNumberFormat="1" applyFont="1" applyFill="1" applyBorder="1" applyAlignment="1">
      <alignment horizontal="center" vertical="center"/>
    </xf>
    <xf numFmtId="0" fontId="0" fillId="28" borderId="84" xfId="0" applyFill="1" applyBorder="1"/>
    <xf numFmtId="0" fontId="0" fillId="28" borderId="81" xfId="0" applyFill="1" applyBorder="1"/>
    <xf numFmtId="0" fontId="0" fillId="28" borderId="82" xfId="0" applyFill="1" applyBorder="1"/>
    <xf numFmtId="49" fontId="13" fillId="9" borderId="0" xfId="0" applyNumberFormat="1" applyFont="1" applyFill="1" applyAlignment="1">
      <alignment horizontal="center" vertical="center"/>
    </xf>
    <xf numFmtId="49" fontId="63" fillId="9" borderId="25" xfId="1" applyNumberFormat="1" applyFont="1" applyFill="1" applyBorder="1" applyAlignment="1">
      <alignment horizontal="center" vertical="center"/>
    </xf>
    <xf numFmtId="0" fontId="41" fillId="2" borderId="56" xfId="0" applyFont="1" applyFill="1" applyBorder="1" applyAlignment="1">
      <alignment vertical="center"/>
    </xf>
    <xf numFmtId="49" fontId="39" fillId="9" borderId="82" xfId="0" applyNumberFormat="1" applyFont="1" applyFill="1" applyBorder="1" applyAlignment="1">
      <alignment horizontal="center" vertical="center"/>
    </xf>
    <xf numFmtId="0" fontId="0" fillId="25" borderId="95" xfId="0" applyFill="1" applyBorder="1"/>
    <xf numFmtId="1" fontId="0" fillId="25" borderId="95" xfId="0" applyNumberFormat="1" applyFill="1" applyBorder="1"/>
    <xf numFmtId="0" fontId="59" fillId="2" borderId="0" xfId="0" applyFont="1" applyFill="1"/>
    <xf numFmtId="49" fontId="60" fillId="19" borderId="8" xfId="0" applyNumberFormat="1" applyFont="1" applyFill="1" applyBorder="1" applyAlignment="1">
      <alignment horizontal="centerContinuous" vertical="center"/>
    </xf>
    <xf numFmtId="0" fontId="61" fillId="19" borderId="57" xfId="0" applyFont="1" applyFill="1" applyBorder="1" applyAlignment="1">
      <alignment horizontal="centerContinuous" vertical="center" wrapText="1"/>
    </xf>
    <xf numFmtId="49" fontId="14" fillId="3" borderId="59" xfId="0" applyNumberFormat="1" applyFont="1" applyFill="1" applyBorder="1" applyAlignment="1" applyProtection="1">
      <alignment horizontal="center" vertical="center"/>
      <protection locked="0"/>
    </xf>
    <xf numFmtId="3" fontId="14" fillId="10" borderId="32" xfId="0" applyNumberFormat="1" applyFont="1" applyFill="1" applyBorder="1" applyAlignment="1">
      <alignment horizontal="left" vertical="center"/>
    </xf>
    <xf numFmtId="3" fontId="14" fillId="10" borderId="33" xfId="0" applyNumberFormat="1" applyFont="1" applyFill="1" applyBorder="1" applyAlignment="1">
      <alignment horizontal="left" vertical="center"/>
    </xf>
    <xf numFmtId="3" fontId="14" fillId="10" borderId="96" xfId="0" applyNumberFormat="1" applyFont="1" applyFill="1" applyBorder="1" applyAlignment="1">
      <alignment horizontal="left" vertical="center"/>
    </xf>
    <xf numFmtId="3" fontId="14" fillId="10" borderId="68" xfId="0" applyNumberFormat="1" applyFont="1" applyFill="1" applyBorder="1" applyAlignment="1">
      <alignment horizontal="left" vertical="center"/>
    </xf>
    <xf numFmtId="49" fontId="14" fillId="2" borderId="0" xfId="0" applyNumberFormat="1" applyFont="1" applyFill="1" applyAlignment="1" applyProtection="1">
      <alignment horizontal="center" vertical="center"/>
      <protection locked="0"/>
    </xf>
    <xf numFmtId="0" fontId="10" fillId="2" borderId="0" xfId="0" applyFont="1" applyFill="1" applyAlignment="1">
      <alignment horizontal="center" vertical="center"/>
    </xf>
    <xf numFmtId="0" fontId="41" fillId="8" borderId="5" xfId="0" applyFont="1" applyFill="1" applyBorder="1" applyAlignment="1">
      <alignment horizontal="center" vertical="center"/>
    </xf>
    <xf numFmtId="0" fontId="20" fillId="10" borderId="8" xfId="1" applyFont="1" applyFill="1" applyBorder="1" applyAlignment="1">
      <alignment horizontal="center" vertical="center"/>
    </xf>
    <xf numFmtId="0" fontId="20" fillId="10" borderId="28" xfId="1" applyFont="1" applyFill="1" applyBorder="1" applyAlignment="1">
      <alignment horizontal="center" vertical="center"/>
    </xf>
    <xf numFmtId="0" fontId="41" fillId="8" borderId="55" xfId="0" applyFont="1" applyFill="1" applyBorder="1" applyAlignment="1">
      <alignment horizontal="center" vertical="center"/>
    </xf>
    <xf numFmtId="0" fontId="41" fillId="8" borderId="56" xfId="0" applyFont="1" applyFill="1" applyBorder="1" applyAlignment="1">
      <alignment horizontal="center" vertical="center"/>
    </xf>
    <xf numFmtId="0" fontId="41" fillId="8" borderId="27" xfId="0" applyFont="1" applyFill="1" applyBorder="1" applyAlignment="1">
      <alignment horizontal="center" vertical="center"/>
    </xf>
    <xf numFmtId="3" fontId="14" fillId="10" borderId="29" xfId="0" applyNumberFormat="1" applyFont="1" applyFill="1" applyBorder="1" applyAlignment="1">
      <alignment horizontal="left" vertical="center"/>
    </xf>
    <xf numFmtId="3" fontId="14" fillId="10" borderId="30" xfId="0" applyNumberFormat="1" applyFont="1" applyFill="1" applyBorder="1" applyAlignment="1">
      <alignment horizontal="left" vertical="center"/>
    </xf>
    <xf numFmtId="0" fontId="9" fillId="3" borderId="35" xfId="0" applyFont="1" applyFill="1" applyBorder="1" applyAlignment="1" applyProtection="1">
      <alignment horizontal="left" vertical="top" wrapText="1"/>
      <protection locked="0"/>
    </xf>
    <xf numFmtId="0" fontId="9" fillId="3" borderId="36" xfId="0" applyFont="1" applyFill="1" applyBorder="1" applyAlignment="1" applyProtection="1">
      <alignment horizontal="left" vertical="top" wrapText="1"/>
      <protection locked="0"/>
    </xf>
    <xf numFmtId="0" fontId="9" fillId="3" borderId="37" xfId="0" applyFont="1" applyFill="1" applyBorder="1" applyAlignment="1" applyProtection="1">
      <alignment horizontal="left" vertical="top" wrapText="1"/>
      <protection locked="0"/>
    </xf>
    <xf numFmtId="0" fontId="43" fillId="8" borderId="5" xfId="0" applyFont="1" applyFill="1" applyBorder="1" applyAlignment="1">
      <alignment horizontal="center" vertical="center" wrapText="1"/>
    </xf>
    <xf numFmtId="0" fontId="9" fillId="3" borderId="29" xfId="0" applyFont="1" applyFill="1" applyBorder="1" applyAlignment="1" applyProtection="1">
      <alignment horizontal="left" vertical="top" wrapText="1"/>
      <protection locked="0"/>
    </xf>
    <xf numFmtId="0" fontId="9" fillId="3" borderId="30" xfId="0" applyFont="1" applyFill="1" applyBorder="1" applyAlignment="1" applyProtection="1">
      <alignment horizontal="left" vertical="top" wrapText="1"/>
      <protection locked="0"/>
    </xf>
    <xf numFmtId="0" fontId="9" fillId="3" borderId="31" xfId="0" applyFont="1" applyFill="1" applyBorder="1" applyAlignment="1" applyProtection="1">
      <alignment horizontal="left" vertical="top" wrapText="1"/>
      <protection locked="0"/>
    </xf>
    <xf numFmtId="0" fontId="9" fillId="3" borderId="32" xfId="0" applyFont="1" applyFill="1" applyBorder="1" applyAlignment="1" applyProtection="1">
      <alignment horizontal="left" vertical="top" wrapText="1"/>
      <protection locked="0"/>
    </xf>
    <xf numFmtId="0" fontId="9" fillId="3" borderId="33" xfId="0" applyFont="1" applyFill="1" applyBorder="1" applyAlignment="1" applyProtection="1">
      <alignment horizontal="left" vertical="top" wrapText="1"/>
      <protection locked="0"/>
    </xf>
    <xf numFmtId="0" fontId="9" fillId="3" borderId="34" xfId="0" applyFont="1" applyFill="1" applyBorder="1" applyAlignment="1" applyProtection="1">
      <alignment horizontal="left" vertical="top" wrapText="1"/>
      <protection locked="0"/>
    </xf>
    <xf numFmtId="0" fontId="41" fillId="8" borderId="5" xfId="0" applyFont="1" applyFill="1" applyBorder="1" applyAlignment="1">
      <alignment horizontal="center" vertical="center" wrapText="1"/>
    </xf>
    <xf numFmtId="0" fontId="14" fillId="10" borderId="5" xfId="1" applyFont="1" applyFill="1" applyBorder="1" applyAlignment="1">
      <alignment horizontal="center" vertical="center" wrapText="1"/>
    </xf>
    <xf numFmtId="0" fontId="14" fillId="3" borderId="29" xfId="1" applyFont="1" applyFill="1" applyBorder="1" applyAlignment="1" applyProtection="1">
      <alignment horizontal="left" vertical="top" wrapText="1"/>
      <protection locked="0"/>
    </xf>
    <xf numFmtId="0" fontId="14" fillId="3" borderId="30" xfId="1" applyFont="1" applyFill="1" applyBorder="1" applyAlignment="1" applyProtection="1">
      <alignment horizontal="left" vertical="top" wrapText="1"/>
      <protection locked="0"/>
    </xf>
    <xf numFmtId="0" fontId="14" fillId="3" borderId="31" xfId="1" applyFont="1" applyFill="1" applyBorder="1" applyAlignment="1" applyProtection="1">
      <alignment horizontal="left" vertical="top" wrapText="1"/>
      <protection locked="0"/>
    </xf>
    <xf numFmtId="0" fontId="14" fillId="3" borderId="32" xfId="1" applyFont="1" applyFill="1" applyBorder="1" applyAlignment="1" applyProtection="1">
      <alignment horizontal="left" vertical="top" wrapText="1"/>
      <protection locked="0"/>
    </xf>
    <xf numFmtId="0" fontId="14" fillId="3" borderId="33" xfId="1" applyFont="1" applyFill="1" applyBorder="1" applyAlignment="1" applyProtection="1">
      <alignment horizontal="left" vertical="top" wrapText="1"/>
      <protection locked="0"/>
    </xf>
    <xf numFmtId="0" fontId="14" fillId="3" borderId="34" xfId="1" applyFont="1" applyFill="1" applyBorder="1" applyAlignment="1" applyProtection="1">
      <alignment horizontal="left" vertical="top" wrapText="1"/>
      <protection locked="0"/>
    </xf>
    <xf numFmtId="0" fontId="14" fillId="3" borderId="35" xfId="1" applyFont="1" applyFill="1" applyBorder="1" applyAlignment="1" applyProtection="1">
      <alignment horizontal="left" vertical="top" wrapText="1"/>
      <protection locked="0"/>
    </xf>
    <xf numFmtId="0" fontId="14" fillId="3" borderId="36" xfId="1" applyFont="1" applyFill="1" applyBorder="1" applyAlignment="1" applyProtection="1">
      <alignment horizontal="left" vertical="top" wrapText="1"/>
      <protection locked="0"/>
    </xf>
    <xf numFmtId="0" fontId="14" fillId="3" borderId="37" xfId="1" applyFont="1" applyFill="1" applyBorder="1" applyAlignment="1" applyProtection="1">
      <alignment horizontal="left" vertical="top" wrapText="1"/>
      <protection locked="0"/>
    </xf>
    <xf numFmtId="0" fontId="9" fillId="3" borderId="71" xfId="0" applyFont="1" applyFill="1" applyBorder="1" applyAlignment="1" applyProtection="1">
      <alignment horizontal="left" vertical="top" wrapText="1"/>
      <protection locked="0"/>
    </xf>
    <xf numFmtId="0" fontId="9" fillId="3" borderId="72" xfId="0" applyFont="1" applyFill="1" applyBorder="1" applyAlignment="1" applyProtection="1">
      <alignment horizontal="left" vertical="top" wrapText="1"/>
      <protection locked="0"/>
    </xf>
    <xf numFmtId="0" fontId="9" fillId="3" borderId="73" xfId="0" applyFont="1" applyFill="1" applyBorder="1" applyAlignment="1" applyProtection="1">
      <alignment horizontal="left" vertical="top" wrapText="1"/>
      <protection locked="0"/>
    </xf>
    <xf numFmtId="0" fontId="9" fillId="3" borderId="74" xfId="0" applyFont="1" applyFill="1" applyBorder="1" applyAlignment="1" applyProtection="1">
      <alignment horizontal="left" vertical="top" wrapText="1"/>
      <protection locked="0"/>
    </xf>
    <xf numFmtId="0" fontId="43" fillId="8" borderId="57" xfId="0" applyFont="1" applyFill="1" applyBorder="1" applyAlignment="1">
      <alignment horizontal="center" vertical="center" wrapText="1"/>
    </xf>
    <xf numFmtId="0" fontId="43" fillId="8" borderId="0" xfId="0" applyFont="1" applyFill="1" applyAlignment="1">
      <alignment horizontal="center" vertical="center" wrapText="1"/>
    </xf>
    <xf numFmtId="0" fontId="9" fillId="3" borderId="69" xfId="0" applyFont="1" applyFill="1" applyBorder="1" applyAlignment="1" applyProtection="1">
      <alignment horizontal="left" vertical="top" wrapText="1"/>
      <protection locked="0"/>
    </xf>
    <xf numFmtId="0" fontId="9" fillId="3" borderId="70" xfId="0" applyFont="1" applyFill="1" applyBorder="1" applyAlignment="1" applyProtection="1">
      <alignment horizontal="left" vertical="top" wrapText="1"/>
      <protection locked="0"/>
    </xf>
    <xf numFmtId="0" fontId="10" fillId="0" borderId="0" xfId="0" applyFont="1" applyAlignment="1">
      <alignment horizontal="center" vertical="center"/>
    </xf>
    <xf numFmtId="0" fontId="41" fillId="8" borderId="24" xfId="0" applyFont="1" applyFill="1" applyBorder="1" applyAlignment="1">
      <alignment horizontal="center" vertical="center"/>
    </xf>
    <xf numFmtId="0" fontId="41" fillId="8" borderId="25" xfId="0" applyFont="1" applyFill="1" applyBorder="1" applyAlignment="1">
      <alignment horizontal="center" vertical="center"/>
    </xf>
    <xf numFmtId="0" fontId="41" fillId="8" borderId="17" xfId="0" applyFont="1" applyFill="1" applyBorder="1" applyAlignment="1">
      <alignment horizontal="center" vertical="center"/>
    </xf>
    <xf numFmtId="0" fontId="14" fillId="10" borderId="57" xfId="0" applyFont="1" applyFill="1" applyBorder="1" applyAlignment="1">
      <alignment horizontal="center" vertical="center" wrapText="1"/>
    </xf>
    <xf numFmtId="0" fontId="14" fillId="10" borderId="0" xfId="0" applyFont="1" applyFill="1" applyAlignment="1">
      <alignment horizontal="center" vertical="center" wrapText="1"/>
    </xf>
    <xf numFmtId="0" fontId="14" fillId="10" borderId="55" xfId="0" applyFont="1" applyFill="1" applyBorder="1" applyAlignment="1">
      <alignment horizontal="center" vertical="center" wrapText="1"/>
    </xf>
    <xf numFmtId="0" fontId="14" fillId="10" borderId="56" xfId="0" applyFont="1" applyFill="1" applyBorder="1" applyAlignment="1">
      <alignment horizontal="center" vertical="center" wrapText="1"/>
    </xf>
    <xf numFmtId="0" fontId="9" fillId="3" borderId="24" xfId="0" applyFont="1" applyFill="1" applyBorder="1" applyAlignment="1" applyProtection="1">
      <alignment horizontal="left" vertical="top" wrapText="1"/>
      <protection locked="0"/>
    </xf>
    <xf numFmtId="0" fontId="9" fillId="3" borderId="17" xfId="0" applyFont="1" applyFill="1" applyBorder="1" applyAlignment="1" applyProtection="1">
      <alignment horizontal="left" vertical="top" wrapText="1"/>
      <protection locked="0"/>
    </xf>
    <xf numFmtId="0" fontId="9" fillId="3" borderId="62" xfId="0" applyFont="1" applyFill="1" applyBorder="1" applyAlignment="1" applyProtection="1">
      <alignment horizontal="left" vertical="top" wrapText="1"/>
      <protection locked="0"/>
    </xf>
    <xf numFmtId="0" fontId="9" fillId="3" borderId="63" xfId="0" applyFont="1" applyFill="1" applyBorder="1" applyAlignment="1" applyProtection="1">
      <alignment horizontal="left" vertical="top" wrapText="1"/>
      <protection locked="0"/>
    </xf>
    <xf numFmtId="0" fontId="14" fillId="10" borderId="24" xfId="0" applyFont="1" applyFill="1" applyBorder="1" applyAlignment="1">
      <alignment horizontal="left" vertical="center"/>
    </xf>
    <xf numFmtId="0" fontId="14" fillId="10" borderId="25" xfId="0" applyFont="1" applyFill="1" applyBorder="1" applyAlignment="1">
      <alignment horizontal="left" vertical="center"/>
    </xf>
    <xf numFmtId="0" fontId="14" fillId="10" borderId="17" xfId="0" applyFont="1" applyFill="1" applyBorder="1" applyAlignment="1">
      <alignment horizontal="left" vertical="center"/>
    </xf>
    <xf numFmtId="0" fontId="14" fillId="10" borderId="32" xfId="0" applyFont="1" applyFill="1" applyBorder="1" applyAlignment="1">
      <alignment horizontal="left" vertical="center"/>
    </xf>
    <xf numFmtId="0" fontId="14" fillId="10" borderId="33" xfId="0" applyFont="1" applyFill="1" applyBorder="1" applyAlignment="1">
      <alignment horizontal="left" vertical="center"/>
    </xf>
    <xf numFmtId="0" fontId="14" fillId="10" borderId="34" xfId="0" applyFont="1" applyFill="1" applyBorder="1" applyAlignment="1">
      <alignment horizontal="left" vertical="center"/>
    </xf>
    <xf numFmtId="0" fontId="14" fillId="10" borderId="35" xfId="0" applyFont="1" applyFill="1" applyBorder="1" applyAlignment="1">
      <alignment horizontal="left" vertical="center"/>
    </xf>
    <xf numFmtId="0" fontId="14" fillId="10" borderId="36" xfId="0" applyFont="1" applyFill="1" applyBorder="1" applyAlignment="1">
      <alignment horizontal="left" vertical="center"/>
    </xf>
    <xf numFmtId="0" fontId="14" fillId="10" borderId="37" xfId="0" applyFont="1" applyFill="1" applyBorder="1" applyAlignment="1">
      <alignment horizontal="left" vertical="center"/>
    </xf>
    <xf numFmtId="0" fontId="14" fillId="10" borderId="55" xfId="0" applyFont="1" applyFill="1" applyBorder="1" applyAlignment="1">
      <alignment horizontal="left" vertical="center"/>
    </xf>
    <xf numFmtId="0" fontId="14" fillId="10" borderId="56" xfId="0" applyFont="1" applyFill="1" applyBorder="1" applyAlignment="1">
      <alignment horizontal="left" vertical="center"/>
    </xf>
    <xf numFmtId="0" fontId="14" fillId="10" borderId="27" xfId="0" applyFont="1" applyFill="1" applyBorder="1" applyAlignment="1">
      <alignment horizontal="left" vertical="center"/>
    </xf>
    <xf numFmtId="0" fontId="14" fillId="10" borderId="42" xfId="0" applyFont="1" applyFill="1" applyBorder="1" applyAlignment="1">
      <alignment horizontal="left" vertical="center"/>
    </xf>
    <xf numFmtId="0" fontId="14" fillId="10" borderId="43" xfId="0" applyFont="1" applyFill="1" applyBorder="1" applyAlignment="1">
      <alignment horizontal="left" vertical="center"/>
    </xf>
    <xf numFmtId="0" fontId="14" fillId="10" borderId="44" xfId="0" applyFont="1" applyFill="1" applyBorder="1" applyAlignment="1">
      <alignment horizontal="left" vertical="center"/>
    </xf>
    <xf numFmtId="0" fontId="14" fillId="10" borderId="45" xfId="0" applyFont="1" applyFill="1" applyBorder="1" applyAlignment="1">
      <alignment horizontal="left" vertical="center"/>
    </xf>
    <xf numFmtId="0" fontId="14" fillId="10" borderId="46" xfId="0" applyFont="1" applyFill="1" applyBorder="1" applyAlignment="1">
      <alignment horizontal="left" vertical="center"/>
    </xf>
    <xf numFmtId="0" fontId="14" fillId="10" borderId="47" xfId="0" applyFont="1" applyFill="1" applyBorder="1" applyAlignment="1">
      <alignment horizontal="left" vertical="center"/>
    </xf>
    <xf numFmtId="0" fontId="14" fillId="10" borderId="48" xfId="0" applyFont="1" applyFill="1" applyBorder="1" applyAlignment="1">
      <alignment horizontal="left" vertical="center"/>
    </xf>
    <xf numFmtId="0" fontId="14" fillId="10" borderId="49" xfId="0" applyFont="1" applyFill="1" applyBorder="1" applyAlignment="1">
      <alignment horizontal="left" vertical="center"/>
    </xf>
    <xf numFmtId="0" fontId="14" fillId="10" borderId="50" xfId="0" applyFont="1" applyFill="1" applyBorder="1" applyAlignment="1">
      <alignment horizontal="left" vertical="center"/>
    </xf>
    <xf numFmtId="0" fontId="14" fillId="10" borderId="29" xfId="0" applyFont="1" applyFill="1" applyBorder="1" applyAlignment="1">
      <alignment horizontal="left" vertical="center"/>
    </xf>
    <xf numFmtId="0" fontId="14" fillId="10" borderId="30" xfId="0" applyFont="1" applyFill="1" applyBorder="1" applyAlignment="1">
      <alignment horizontal="left" vertical="center"/>
    </xf>
    <xf numFmtId="0" fontId="14" fillId="10" borderId="31" xfId="0" applyFont="1" applyFill="1" applyBorder="1" applyAlignment="1">
      <alignment horizontal="left" vertical="center"/>
    </xf>
    <xf numFmtId="0" fontId="9" fillId="3" borderId="25" xfId="0" applyFont="1" applyFill="1" applyBorder="1" applyAlignment="1" applyProtection="1">
      <alignment horizontal="left" vertical="top" wrapText="1"/>
      <protection locked="0"/>
    </xf>
    <xf numFmtId="0" fontId="32" fillId="9" borderId="5" xfId="1" applyFont="1" applyFill="1" applyBorder="1" applyAlignment="1">
      <alignment horizontal="center" vertical="center"/>
    </xf>
    <xf numFmtId="0" fontId="56" fillId="8" borderId="5" xfId="0" applyFont="1" applyFill="1" applyBorder="1" applyAlignment="1">
      <alignment horizontal="center" vertical="center" wrapText="1"/>
    </xf>
    <xf numFmtId="0" fontId="29" fillId="9" borderId="5" xfId="0" applyFont="1" applyFill="1" applyBorder="1" applyAlignment="1">
      <alignment horizontal="center" vertical="center"/>
    </xf>
    <xf numFmtId="0" fontId="29" fillId="9" borderId="8" xfId="0" applyFont="1" applyFill="1" applyBorder="1" applyAlignment="1">
      <alignment horizontal="center" vertical="center"/>
    </xf>
    <xf numFmtId="0" fontId="12" fillId="9" borderId="8" xfId="1" applyFont="1" applyFill="1" applyBorder="1" applyAlignment="1">
      <alignment horizontal="center" vertical="center"/>
    </xf>
    <xf numFmtId="0" fontId="12" fillId="9" borderId="28" xfId="1" applyFont="1" applyFill="1" applyBorder="1" applyAlignment="1">
      <alignment horizontal="center" vertical="center"/>
    </xf>
    <xf numFmtId="0" fontId="14" fillId="10" borderId="88" xfId="0" applyFont="1" applyFill="1" applyBorder="1" applyAlignment="1">
      <alignment horizontal="left" vertical="center" wrapText="1"/>
    </xf>
    <xf numFmtId="0" fontId="14" fillId="10" borderId="89" xfId="0" applyFont="1" applyFill="1" applyBorder="1" applyAlignment="1">
      <alignment horizontal="left" vertical="center" wrapText="1"/>
    </xf>
    <xf numFmtId="0" fontId="9" fillId="3" borderId="90" xfId="0" applyFont="1" applyFill="1" applyBorder="1" applyAlignment="1" applyProtection="1">
      <alignment horizontal="center" vertical="center"/>
      <protection locked="0"/>
    </xf>
    <xf numFmtId="0" fontId="9" fillId="3" borderId="26" xfId="0" applyFont="1" applyFill="1" applyBorder="1" applyAlignment="1" applyProtection="1">
      <alignment horizontal="center" vertical="center"/>
      <protection locked="0"/>
    </xf>
  </cellXfs>
  <cellStyles count="2">
    <cellStyle name="Hyperlink" xfId="1" builtinId="8"/>
    <cellStyle name="Normal" xfId="0" builtinId="0"/>
  </cellStyles>
  <dxfs count="347">
    <dxf>
      <fill>
        <patternFill>
          <bgColor rgb="FFFFC000"/>
        </patternFill>
      </fill>
    </dxf>
    <dxf>
      <fill>
        <patternFill>
          <bgColor rgb="FFFFC000"/>
        </patternFill>
      </fill>
    </dxf>
    <dxf>
      <fill>
        <patternFill>
          <bgColor rgb="FFFFC000"/>
        </patternFill>
      </fill>
    </dxf>
    <dxf>
      <fill>
        <patternFill>
          <bgColor rgb="FFFFC000"/>
        </patternFill>
      </fill>
    </dxf>
    <dxf>
      <font>
        <strike val="0"/>
        <outline val="0"/>
        <shadow val="0"/>
        <u val="none"/>
        <vertAlign val="baseline"/>
        <color theme="1"/>
      </font>
      <numFmt numFmtId="0" formatCode="General"/>
      <fill>
        <patternFill patternType="solid">
          <fgColor indexed="64"/>
          <bgColor rgb="FFD8D8D8"/>
        </patternFill>
      </fill>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color theme="1"/>
      </font>
      <numFmt numFmtId="0" formatCode="General"/>
      <fill>
        <patternFill patternType="solid">
          <fgColor indexed="64"/>
          <bgColor rgb="FFD8D8D8"/>
        </patternFill>
      </fill>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color theme="1"/>
      </font>
      <numFmt numFmtId="0" formatCode="General"/>
      <fill>
        <patternFill patternType="solid">
          <fgColor indexed="64"/>
          <bgColor rgb="FFD8D8D8"/>
        </patternFill>
      </fill>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color theme="1"/>
      </font>
      <numFmt numFmtId="0" formatCode="General"/>
      <fill>
        <patternFill patternType="solid">
          <fgColor indexed="64"/>
          <bgColor rgb="FFD8D8D8"/>
        </patternFill>
      </fill>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color theme="1"/>
      </font>
      <numFmt numFmtId="0" formatCode="General"/>
      <fill>
        <patternFill patternType="solid">
          <fgColor indexed="64"/>
          <bgColor rgb="FFD8D8D8"/>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color theme="1"/>
      </font>
      <numFmt numFmtId="0" formatCode="General"/>
      <fill>
        <patternFill patternType="solid">
          <fgColor indexed="64"/>
          <bgColor rgb="FFD8D8D8"/>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color theme="1"/>
      </font>
      <numFmt numFmtId="0" formatCode="General"/>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font>
      <numFmt numFmtId="0" formatCode="General"/>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font>
      <numFmt numFmtId="0" formatCode="General"/>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font>
      <numFmt numFmtId="0" formatCode="General"/>
      <fill>
        <patternFill patternType="solid">
          <fgColor indexed="64"/>
          <bgColor rgb="FFD8D8D8"/>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color theme="1"/>
      </font>
      <numFmt numFmtId="0" formatCode="General"/>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font>
      <numFmt numFmtId="0" formatCode="General"/>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font>
      <numFmt numFmtId="0" formatCode="General"/>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font>
      <numFmt numFmtId="0" formatCode="General"/>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font>
      <numFmt numFmtId="0" formatCode="General"/>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Arial"/>
        <family val="2"/>
        <scheme val="none"/>
      </font>
      <numFmt numFmtId="30" formatCode="@"/>
      <fill>
        <patternFill patternType="solid">
          <fgColor indexed="64"/>
          <bgColor rgb="FFD8D8D8"/>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color theme="1"/>
      </font>
      <numFmt numFmtId="1" formatCode="0"/>
      <fill>
        <patternFill patternType="solid">
          <fgColor indexed="64"/>
          <bgColor rgb="FFD8D8D8"/>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color theme="1"/>
      </font>
      <numFmt numFmtId="0" formatCode="General"/>
      <fill>
        <patternFill patternType="solid">
          <fgColor indexed="64"/>
          <bgColor rgb="FFD8D8D8"/>
        </patternFill>
      </fill>
      <border diagonalUp="0" diagonalDown="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theme="1"/>
      </font>
      <fill>
        <patternFill>
          <fgColor indexed="64"/>
          <bgColor rgb="FFD8D8D8"/>
        </patternFill>
      </fill>
    </dxf>
    <dxf>
      <border>
        <bottom style="thin">
          <color indexed="64"/>
        </bottom>
      </border>
    </dxf>
    <dxf>
      <font>
        <b/>
        <i val="0"/>
        <strike val="0"/>
        <condense val="0"/>
        <extend val="0"/>
        <outline val="0"/>
        <shadow val="0"/>
        <u val="none"/>
        <vertAlign val="baseline"/>
        <sz val="12"/>
        <color theme="1"/>
        <name val="Arial"/>
        <family val="2"/>
        <scheme val="none"/>
      </font>
      <numFmt numFmtId="30" formatCode="@"/>
      <fill>
        <patternFill patternType="solid">
          <fgColor indexed="64"/>
          <bgColor rgb="FF98B1D1"/>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rgb="FFD8D8D8"/>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fgColor indexed="64"/>
          <bgColor rgb="FFD8D8D8"/>
        </patternFill>
      </fill>
    </dxf>
    <dxf>
      <border outline="0">
        <bottom style="thin">
          <color indexed="64"/>
        </bottom>
      </border>
    </dxf>
    <dxf>
      <font>
        <b/>
        <i val="0"/>
        <strike val="0"/>
        <condense val="0"/>
        <extend val="0"/>
        <outline val="0"/>
        <shadow val="0"/>
        <u val="none"/>
        <vertAlign val="baseline"/>
        <sz val="12"/>
        <color theme="1"/>
        <name val="Arial"/>
        <family val="2"/>
        <scheme val="none"/>
      </font>
      <numFmt numFmtId="30" formatCode="@"/>
      <fill>
        <patternFill patternType="solid">
          <fgColor indexed="64"/>
          <bgColor rgb="FF98B1D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ill>
        <patternFill patternType="solid">
          <fgColor indexed="64"/>
          <bgColor rgb="FFD8D8D8"/>
        </patternFill>
      </fill>
      <border diagonalUp="0" diagonalDown="0" outline="0">
        <left style="thin">
          <color indexed="64"/>
        </left>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minor"/>
      </font>
      <fill>
        <patternFill patternType="solid">
          <fgColor indexed="64"/>
          <bgColor rgb="FFFF000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fgColor indexed="64"/>
          <bgColor rgb="FFD8D8D8"/>
        </patternFill>
      </fill>
    </dxf>
    <dxf>
      <border outline="0">
        <bottom style="thin">
          <color indexed="64"/>
        </bottom>
      </border>
    </dxf>
    <dxf>
      <font>
        <b/>
        <i val="0"/>
        <strike val="0"/>
        <condense val="0"/>
        <extend val="0"/>
        <outline val="0"/>
        <shadow val="0"/>
        <u val="none"/>
        <vertAlign val="baseline"/>
        <sz val="12"/>
        <color theme="1"/>
        <name val="Arial"/>
        <family val="2"/>
        <scheme val="none"/>
      </font>
      <numFmt numFmtId="30" formatCode="@"/>
      <fill>
        <patternFill patternType="solid">
          <fgColor indexed="64"/>
          <bgColor rgb="FF98B1D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FF0000"/>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FF000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FF000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FF000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FF0000"/>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FF0000"/>
        </patternFill>
      </fill>
      <border diagonalUp="0" diagonalDown="0" outline="0">
        <left/>
        <right/>
        <top style="thin">
          <color indexed="64"/>
        </top>
        <bottom/>
      </border>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rgb="FFD8D8D8"/>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left style="thin">
          <color indexed="64"/>
        </left>
        <right style="thin">
          <color indexed="64"/>
        </right>
        <top style="thin">
          <color indexed="64"/>
        </top>
        <bottom/>
        <vertical/>
        <horizontal/>
      </border>
    </dxf>
    <dxf>
      <border outline="0">
        <left style="thin">
          <color indexed="64"/>
        </left>
        <right style="thin">
          <color indexed="64"/>
        </right>
        <top style="thin">
          <color indexed="64"/>
        </top>
        <bottom style="thin">
          <color indexed="64"/>
        </bottom>
      </border>
    </dxf>
    <dxf>
      <fill>
        <patternFill patternType="solid">
          <bgColor rgb="FFD8D8D8"/>
        </patternFill>
      </fill>
    </dxf>
    <dxf>
      <font>
        <b/>
        <i val="0"/>
        <strike val="0"/>
        <condense val="0"/>
        <extend val="0"/>
        <outline val="0"/>
        <shadow val="0"/>
        <u val="none"/>
        <vertAlign val="baseline"/>
        <sz val="12"/>
        <color theme="1"/>
        <name val="Arial"/>
        <family val="2"/>
        <scheme val="none"/>
      </font>
      <numFmt numFmtId="30" formatCode="@"/>
      <fill>
        <patternFill patternType="solid">
          <fgColor indexed="64"/>
          <bgColor rgb="FF98B1D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bgColor rgb="FFD8D8D8"/>
        </patternFill>
      </fill>
    </dxf>
    <dxf>
      <border outline="0">
        <bottom style="thin">
          <color indexed="64"/>
        </bottom>
      </border>
    </dxf>
    <dxf>
      <font>
        <b/>
        <i val="0"/>
        <strike val="0"/>
        <condense val="0"/>
        <extend val="0"/>
        <outline val="0"/>
        <shadow val="0"/>
        <u val="none"/>
        <vertAlign val="baseline"/>
        <sz val="12"/>
        <color theme="1"/>
        <name val="Arial"/>
        <family val="2"/>
        <scheme val="none"/>
      </font>
      <numFmt numFmtId="30" formatCode="@"/>
      <fill>
        <patternFill patternType="solid">
          <fgColor indexed="64"/>
          <bgColor rgb="FF98B1D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dxf>
    <dxf>
      <border outline="0">
        <bottom style="thin">
          <color indexed="64"/>
        </bottom>
      </border>
    </dxf>
    <dxf>
      <font>
        <b/>
        <i val="0"/>
        <strike val="0"/>
        <condense val="0"/>
        <extend val="0"/>
        <outline val="0"/>
        <shadow val="0"/>
        <u val="none"/>
        <vertAlign val="baseline"/>
        <sz val="12"/>
        <color theme="1"/>
        <name val="Arial"/>
        <family val="2"/>
        <scheme val="none"/>
      </font>
      <numFmt numFmtId="30" formatCode="@"/>
      <fill>
        <patternFill patternType="solid">
          <fgColor indexed="64"/>
          <bgColor rgb="FF98B1D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dxf>
    <dxf>
      <border outline="0">
        <bottom style="thin">
          <color indexed="64"/>
        </bottom>
      </border>
    </dxf>
    <dxf>
      <font>
        <b/>
        <i val="0"/>
        <strike val="0"/>
        <condense val="0"/>
        <extend val="0"/>
        <outline val="0"/>
        <shadow val="0"/>
        <u val="none"/>
        <vertAlign val="baseline"/>
        <sz val="12"/>
        <color theme="1"/>
        <name val="Arial"/>
        <family val="2"/>
        <scheme val="none"/>
      </font>
      <numFmt numFmtId="30" formatCode="@"/>
      <fill>
        <patternFill patternType="solid">
          <fgColor indexed="64"/>
          <bgColor rgb="FF98B1D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dxf>
    <dxf>
      <border outline="0">
        <bottom style="thin">
          <color indexed="64"/>
        </bottom>
      </border>
    </dxf>
    <dxf>
      <font>
        <b/>
        <i val="0"/>
        <strike val="0"/>
        <condense val="0"/>
        <extend val="0"/>
        <outline val="0"/>
        <shadow val="0"/>
        <u val="none"/>
        <vertAlign val="baseline"/>
        <sz val="12"/>
        <color theme="1"/>
        <name val="Arial"/>
        <family val="2"/>
        <scheme val="none"/>
      </font>
      <numFmt numFmtId="30" formatCode="@"/>
      <fill>
        <patternFill patternType="solid">
          <fgColor indexed="64"/>
          <bgColor rgb="FF98B1D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dxf>
    <dxf>
      <border outline="0">
        <bottom style="thin">
          <color indexed="64"/>
        </bottom>
      </border>
    </dxf>
    <dxf>
      <font>
        <b/>
        <i val="0"/>
        <strike val="0"/>
        <condense val="0"/>
        <extend val="0"/>
        <outline val="0"/>
        <shadow val="0"/>
        <u val="none"/>
        <vertAlign val="baseline"/>
        <sz val="12"/>
        <color theme="1"/>
        <name val="Arial"/>
        <family val="2"/>
        <scheme val="none"/>
      </font>
      <numFmt numFmtId="30" formatCode="@"/>
      <fill>
        <patternFill patternType="solid">
          <fgColor indexed="64"/>
          <bgColor rgb="FF98B1D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dxf>
    <dxf>
      <border outline="0">
        <bottom style="thin">
          <color indexed="64"/>
        </bottom>
      </border>
    </dxf>
    <dxf>
      <font>
        <b/>
        <i val="0"/>
        <strike val="0"/>
        <condense val="0"/>
        <extend val="0"/>
        <outline val="0"/>
        <shadow val="0"/>
        <u val="none"/>
        <vertAlign val="baseline"/>
        <sz val="12"/>
        <color theme="1"/>
        <name val="Arial"/>
        <family val="2"/>
        <scheme val="none"/>
      </font>
      <numFmt numFmtId="30" formatCode="@"/>
      <fill>
        <patternFill patternType="solid">
          <fgColor indexed="64"/>
          <bgColor rgb="FF98B1D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rgb="FFD8D8D8"/>
        </patternFill>
      </fill>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8D8D8"/>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rgb="FFD8D8D8"/>
        </patternFill>
      </fill>
    </dxf>
    <dxf>
      <border>
        <bottom style="thin">
          <color indexed="64"/>
        </bottom>
      </border>
    </dxf>
    <dxf>
      <font>
        <b/>
        <i val="0"/>
        <strike val="0"/>
        <condense val="0"/>
        <extend val="0"/>
        <outline val="0"/>
        <shadow val="0"/>
        <u val="none"/>
        <vertAlign val="baseline"/>
        <sz val="12"/>
        <color theme="1"/>
        <name val="Arial"/>
        <family val="2"/>
        <scheme val="none"/>
      </font>
      <numFmt numFmtId="30" formatCode="@"/>
      <fill>
        <patternFill patternType="solid">
          <fgColor indexed="64"/>
          <bgColor rgb="FF98B1D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0"/>
        <name val="Calibri"/>
        <family val="2"/>
        <scheme val="minor"/>
      </font>
      <numFmt numFmtId="1" formatCode="0"/>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0"/>
        <name val="Calibri"/>
        <family val="2"/>
        <scheme val="minor"/>
      </font>
      <numFmt numFmtId="1" formatCode="0"/>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0"/>
        <name val="Calibri"/>
        <family val="2"/>
        <scheme val="minor"/>
      </font>
      <numFmt numFmtId="1" formatCode="0"/>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0"/>
        <name val="Calibri"/>
        <family val="2"/>
        <scheme val="minor"/>
      </font>
      <numFmt numFmtId="1" formatCode="0"/>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0"/>
        <name val="Calibri"/>
        <family val="2"/>
        <scheme val="minor"/>
      </font>
      <numFmt numFmtId="1" formatCode="0"/>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0"/>
        <name val="Calibri"/>
        <family val="2"/>
        <scheme val="minor"/>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0"/>
        <name val="Calibri"/>
        <family val="2"/>
        <scheme val="minor"/>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0"/>
        <name val="Calibri"/>
        <family val="2"/>
        <scheme val="minor"/>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0"/>
        <name val="Calibri"/>
        <family val="2"/>
        <scheme val="minor"/>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0"/>
        <name val="Calibri"/>
        <family val="2"/>
        <scheme val="minor"/>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0"/>
        <name val="Calibri"/>
        <family val="2"/>
        <scheme val="minor"/>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0"/>
        <name val="Calibri"/>
        <family val="2"/>
        <scheme val="minor"/>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0"/>
        <name val="Calibri"/>
        <family val="2"/>
        <scheme val="minor"/>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0"/>
        <name val="Calibri"/>
        <family val="2"/>
        <scheme val="minor"/>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0"/>
        <name val="Calibri"/>
        <family val="2"/>
        <scheme val="minor"/>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top style="thin">
          <color indexed="64"/>
        </top>
        <bottom/>
      </border>
    </dxf>
    <dxf>
      <font>
        <strike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top style="thin">
          <color indexed="64"/>
        </top>
        <bottom/>
      </border>
    </dxf>
    <dxf>
      <font>
        <strike val="0"/>
        <outline val="0"/>
        <shadow val="0"/>
        <u val="none"/>
        <vertAlign val="baseline"/>
        <sz val="11"/>
        <color theme="1"/>
        <name val="Calibri"/>
        <family val="2"/>
        <scheme val="minor"/>
      </font>
      <fill>
        <patternFill patternType="solid">
          <fgColor indexed="64"/>
          <bgColor rgb="FFD8D8D8"/>
        </patternFill>
      </fill>
      <border diagonalUp="0" diagonalDown="0" outline="0">
        <left style="thin">
          <color indexed="64"/>
        </left>
        <right/>
        <top style="thin">
          <color indexed="64"/>
        </top>
        <bottom/>
      </border>
    </dxf>
    <dxf>
      <font>
        <strike val="0"/>
        <outline val="0"/>
        <shadow val="0"/>
        <u val="none"/>
        <vertAlign val="baseline"/>
        <sz val="11"/>
        <color theme="1"/>
        <name val="Calibri"/>
        <family val="2"/>
        <scheme val="minor"/>
      </font>
      <fill>
        <patternFill patternType="solid">
          <fgColor indexed="64"/>
          <bgColor rgb="FFD8D8D8"/>
        </patternFill>
      </fill>
      <border diagonalUp="0" diagonalDown="0" outline="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theme="0"/>
        <name val="Calibri"/>
        <family val="2"/>
        <scheme val="minor"/>
      </font>
      <fill>
        <patternFill patternType="solid">
          <fgColor indexed="64"/>
          <bgColor rgb="FFD8D8D8"/>
        </patternFill>
      </fill>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rgb="FFCCD9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alignment horizontal="general"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alignment horizontal="general"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rgb="FFD8D8D8"/>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solid">
          <fgColor indexed="64"/>
          <bgColor rgb="FFD8D8D8"/>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0" formatCode="@"/>
      <fill>
        <patternFill patternType="solid">
          <fgColor theme="0" tint="-0.14999847407452621"/>
          <bgColor rgb="FFD8D8D8"/>
        </patternFill>
      </fill>
      <alignment horizontal="general"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numFmt numFmtId="30" formatCode="@"/>
      <fill>
        <patternFill patternType="solid">
          <fgColor indexed="64"/>
          <bgColor rgb="FF98B1D1"/>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 formatCode="#,##0"/>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bottom/>
        <vertical/>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bottom/>
        <vertical/>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bottom/>
        <vertical/>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rgb="FFD8D8D8"/>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solid">
          <fgColor indexed="64"/>
          <bgColor rgb="FFD8D8D8"/>
        </patternFill>
      </fill>
      <border diagonalUp="0" diagonalDown="0">
        <left style="thin">
          <color indexed="64"/>
        </left>
        <right style="thin">
          <color indexed="64"/>
        </right>
        <top style="thin">
          <color indexed="64"/>
        </top>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0" formatCode="@"/>
      <fill>
        <patternFill patternType="solid">
          <fgColor theme="0" tint="-0.14999847407452621"/>
          <bgColor rgb="FFD8D8D8"/>
        </patternFill>
      </fill>
    </dxf>
    <dxf>
      <border>
        <bottom style="thin">
          <color indexed="64"/>
        </bottom>
      </border>
    </dxf>
    <dxf>
      <font>
        <b/>
        <i val="0"/>
        <strike val="0"/>
        <condense val="0"/>
        <extend val="0"/>
        <outline val="0"/>
        <shadow val="0"/>
        <u val="none"/>
        <vertAlign val="baseline"/>
        <sz val="12"/>
        <color theme="1"/>
        <name val="Arial"/>
        <family val="2"/>
        <scheme val="none"/>
      </font>
      <numFmt numFmtId="30" formatCode="@"/>
      <fill>
        <patternFill patternType="solid">
          <fgColor indexed="64"/>
          <bgColor rgb="FF98B1D1"/>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rgb="FFD8D8D8"/>
        </patternFill>
      </fill>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rgb="FFD8D8D8"/>
        </patternFill>
      </fil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solid">
          <fgColor indexed="64"/>
          <bgColor rgb="FFD8D8D8"/>
        </patternFill>
      </fill>
      <border diagonalUp="0" diagonalDown="0">
        <left style="thin">
          <color indexed="64"/>
        </left>
        <right style="thin">
          <color indexed="64"/>
        </right>
        <top style="thin">
          <color indexed="64"/>
        </top>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0" formatCode="@"/>
      <fill>
        <patternFill patternType="solid">
          <fgColor theme="0" tint="-0.14999847407452621"/>
          <bgColor rgb="FFD8D8D8"/>
        </patternFill>
      </fill>
    </dxf>
    <dxf>
      <border>
        <bottom style="thin">
          <color indexed="64"/>
        </bottom>
      </border>
    </dxf>
    <dxf>
      <font>
        <b/>
        <i val="0"/>
        <strike val="0"/>
        <condense val="0"/>
        <extend val="0"/>
        <outline val="0"/>
        <shadow val="0"/>
        <u val="none"/>
        <vertAlign val="baseline"/>
        <sz val="12"/>
        <color theme="1"/>
        <name val="Arial"/>
        <family val="2"/>
        <scheme val="none"/>
      </font>
      <numFmt numFmtId="30" formatCode="@"/>
      <fill>
        <patternFill patternType="solid">
          <fgColor indexed="64"/>
          <bgColor rgb="FF98B1D1"/>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outline="0">
        <left/>
        <right style="thin">
          <color indexed="64"/>
        </right>
        <top style="thin">
          <color indexed="64"/>
        </top>
        <bottom style="thin">
          <color indexed="64"/>
        </bottom>
      </border>
    </dxf>
    <dxf>
      <font>
        <strike val="0"/>
        <outline val="0"/>
        <shadow val="0"/>
        <u val="none"/>
        <vertAlign val="baseline"/>
        <color theme="1"/>
      </font>
      <numFmt numFmtId="1" formatCode="0"/>
      <fill>
        <patternFill patternType="solid">
          <fgColor indexed="64"/>
          <bgColor rgb="FFD8D8D8"/>
        </patternFill>
      </fill>
      <border diagonalUp="0" diagonalDown="0">
        <left style="thin">
          <color indexed="64"/>
        </left>
        <right style="thin">
          <color indexed="64"/>
        </right>
        <top style="thin">
          <color indexed="64"/>
        </top>
        <bottom/>
        <vertical/>
        <horizontal/>
      </border>
    </dxf>
    <dxf>
      <font>
        <strike val="0"/>
        <outline val="0"/>
        <shadow val="0"/>
        <u val="none"/>
        <vertAlign val="baseline"/>
        <color theme="1"/>
      </font>
      <fill>
        <patternFill patternType="solid">
          <fgColor indexed="64"/>
          <bgColor rgb="FFD8D8D8"/>
        </patternFill>
      </fill>
      <border diagonalUp="0" diagonalDown="0">
        <left style="thin">
          <color indexed="64"/>
        </left>
        <right style="thin">
          <color indexed="64"/>
        </right>
        <top style="thin">
          <color indexed="64"/>
        </top>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theme="1"/>
      </font>
      <fill>
        <patternFill patternType="solid">
          <fgColor indexed="64"/>
          <bgColor rgb="FFD8D8D8"/>
        </patternFill>
      </fill>
    </dxf>
    <dxf>
      <border>
        <bottom style="thin">
          <color indexed="64"/>
        </bottom>
      </border>
    </dxf>
    <dxf>
      <font>
        <b/>
        <i val="0"/>
        <strike val="0"/>
        <condense val="0"/>
        <extend val="0"/>
        <outline val="0"/>
        <shadow val="0"/>
        <u val="none"/>
        <vertAlign val="baseline"/>
        <sz val="12"/>
        <color theme="1"/>
        <name val="Arial"/>
        <family val="2"/>
        <scheme val="none"/>
      </font>
      <numFmt numFmtId="30" formatCode="@"/>
      <fill>
        <patternFill patternType="solid">
          <fgColor rgb="FF000000"/>
          <bgColor rgb="FF98B1D1"/>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colors>
    <mruColors>
      <color rgb="FFFF7761"/>
      <color rgb="FFD8D8D8"/>
      <color rgb="FF98B1D1"/>
      <color rgb="FF193A8C"/>
      <color rgb="FF3261A3"/>
      <color rgb="FF5792CA"/>
      <color rgb="FF78A8D4"/>
      <color rgb="FFDDE7F2"/>
      <color rgb="FFA8E660"/>
      <color rgb="FFFD11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18" Type="http://schemas.openxmlformats.org/officeDocument/2006/relationships/customXml" Target="../customXml/item6.xml"/><Relationship Id="rId3" Type="http://schemas.openxmlformats.org/officeDocument/2006/relationships/worksheet" Target="worksheets/sheet3.xml"/><Relationship Id="rId21" Type="http://schemas.openxmlformats.org/officeDocument/2006/relationships/customXml" Target="../customXml/item9.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20" Type="http://schemas.openxmlformats.org/officeDocument/2006/relationships/customXml" Target="../customXml/item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19" Type="http://schemas.openxmlformats.org/officeDocument/2006/relationships/customXml" Target="../customXml/item7.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 Id="rId22" Type="http://schemas.openxmlformats.org/officeDocument/2006/relationships/customXml" Target="../customXml/item10.xml"/></Relationships>
</file>

<file path=xl/drawings/_rels/drawing1.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image" Target="../media/image3.png"/><Relationship Id="rId7" Type="http://schemas.openxmlformats.org/officeDocument/2006/relationships/image" Target="../media/image6.png"/><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hyperlink" Target="mailto:safety@aci.aero" TargetMode="External"/><Relationship Id="rId5" Type="http://schemas.openxmlformats.org/officeDocument/2006/relationships/image" Target="../media/image5.png"/><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0</xdr:colOff>
      <xdr:row>48</xdr:row>
      <xdr:rowOff>25400</xdr:rowOff>
    </xdr:from>
    <xdr:to>
      <xdr:col>17</xdr:col>
      <xdr:colOff>366500</xdr:colOff>
      <xdr:row>82</xdr:row>
      <xdr:rowOff>12700</xdr:rowOff>
    </xdr:to>
    <xdr:sp macro="" textlink="">
      <xdr:nvSpPr>
        <xdr:cNvPr id="6" name="TextBox 5">
          <a:extLst>
            <a:ext uri="{FF2B5EF4-FFF2-40B4-BE49-F238E27FC236}">
              <a16:creationId xmlns:a16="http://schemas.microsoft.com/office/drawing/2014/main" id="{5807046F-B557-9747-A3A6-8B6386069761}"/>
            </a:ext>
          </a:extLst>
        </xdr:cNvPr>
        <xdr:cNvSpPr txBox="1"/>
      </xdr:nvSpPr>
      <xdr:spPr>
        <a:xfrm>
          <a:off x="0" y="9042400"/>
          <a:ext cx="14400000" cy="5143500"/>
        </a:xfrm>
        <a:prstGeom prst="rect">
          <a:avLst/>
        </a:prstGeom>
        <a:solidFill>
          <a:srgbClr val="003A8C"/>
        </a:solidFill>
        <a:ln w="9525" cmpd="sng">
          <a:solidFill>
            <a:srgbClr val="234BA6"/>
          </a:solidFill>
        </a:ln>
        <a:scene3d>
          <a:camera prst="orthographicFront"/>
          <a:lightRig rig="threePt" dir="t"/>
        </a:scene3d>
        <a:sp3d>
          <a:bevelT w="139700" prst="cross"/>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a:t>
          </a:r>
        </a:p>
      </xdr:txBody>
    </xdr:sp>
    <xdr:clientData/>
  </xdr:twoCellAnchor>
  <xdr:twoCellAnchor>
    <xdr:from>
      <xdr:col>0</xdr:col>
      <xdr:colOff>0</xdr:colOff>
      <xdr:row>0</xdr:row>
      <xdr:rowOff>1</xdr:rowOff>
    </xdr:from>
    <xdr:to>
      <xdr:col>17</xdr:col>
      <xdr:colOff>317500</xdr:colOff>
      <xdr:row>1</xdr:row>
      <xdr:rowOff>1</xdr:rowOff>
    </xdr:to>
    <xdr:sp macro="" textlink="">
      <xdr:nvSpPr>
        <xdr:cNvPr id="7" name="Rectangle 6">
          <a:extLst>
            <a:ext uri="{FF2B5EF4-FFF2-40B4-BE49-F238E27FC236}">
              <a16:creationId xmlns:a16="http://schemas.microsoft.com/office/drawing/2014/main" id="{AD6DDF0F-597F-684D-B83B-F81ABC402884}"/>
            </a:ext>
          </a:extLst>
        </xdr:cNvPr>
        <xdr:cNvSpPr/>
      </xdr:nvSpPr>
      <xdr:spPr>
        <a:xfrm>
          <a:off x="0" y="1"/>
          <a:ext cx="14351000" cy="1682750"/>
        </a:xfrm>
        <a:prstGeom prst="rect">
          <a:avLst/>
        </a:prstGeom>
        <a:gradFill flip="none" rotWithShape="1">
          <a:gsLst>
            <a:gs pos="0">
              <a:srgbClr val="5692C9"/>
            </a:gs>
            <a:gs pos="35000">
              <a:srgbClr val="437CBA"/>
            </a:gs>
            <a:gs pos="67000">
              <a:srgbClr val="16509A"/>
            </a:gs>
            <a:gs pos="99000">
              <a:srgbClr val="013B8F"/>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0</xdr:colOff>
      <xdr:row>1</xdr:row>
      <xdr:rowOff>50800</xdr:rowOff>
    </xdr:from>
    <xdr:to>
      <xdr:col>17</xdr:col>
      <xdr:colOff>366500</xdr:colOff>
      <xdr:row>47</xdr:row>
      <xdr:rowOff>168275</xdr:rowOff>
    </xdr:to>
    <xdr:sp macro="" textlink="">
      <xdr:nvSpPr>
        <xdr:cNvPr id="2" name="TextBox 1">
          <a:extLst>
            <a:ext uri="{FF2B5EF4-FFF2-40B4-BE49-F238E27FC236}">
              <a16:creationId xmlns:a16="http://schemas.microsoft.com/office/drawing/2014/main" id="{C40C6ECD-125A-AF49-BD24-6FF58F490C7A}"/>
            </a:ext>
            <a:ext uri="{147F2762-F138-4A5C-976F-8EAC2B608ADB}">
              <a16:predDERef xmlns:a16="http://schemas.microsoft.com/office/drawing/2014/main" pred="{AD6DDF0F-597F-684D-B83B-F81ABC402884}"/>
            </a:ext>
          </a:extLst>
        </xdr:cNvPr>
        <xdr:cNvSpPr txBox="1"/>
      </xdr:nvSpPr>
      <xdr:spPr>
        <a:xfrm>
          <a:off x="0" y="2127250"/>
          <a:ext cx="12672800" cy="7994650"/>
        </a:xfrm>
        <a:prstGeom prst="rect">
          <a:avLst/>
        </a:prstGeom>
        <a:solidFill>
          <a:schemeClr val="bg1"/>
        </a:solidFill>
        <a:ln w="9525" cmpd="sng">
          <a:solidFill>
            <a:schemeClr val="lt1">
              <a:shade val="50000"/>
            </a:schemeClr>
          </a:solidFill>
        </a:ln>
        <a:effectLst/>
        <a:scene3d>
          <a:camera prst="orthographicFront"/>
          <a:lightRig rig="threePt" dir="t"/>
        </a:scene3d>
        <a:sp3d>
          <a:bevelT w="139700" prst="cross"/>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xdr:col>
      <xdr:colOff>186690</xdr:colOff>
      <xdr:row>2</xdr:row>
      <xdr:rowOff>55244</xdr:rowOff>
    </xdr:from>
    <xdr:to>
      <xdr:col>8</xdr:col>
      <xdr:colOff>586740</xdr:colOff>
      <xdr:row>37</xdr:row>
      <xdr:rowOff>142875</xdr:rowOff>
    </xdr:to>
    <xdr:sp macro="" textlink="">
      <xdr:nvSpPr>
        <xdr:cNvPr id="3" name="TextBox 51">
          <a:extLst>
            <a:ext uri="{FF2B5EF4-FFF2-40B4-BE49-F238E27FC236}">
              <a16:creationId xmlns:a16="http://schemas.microsoft.com/office/drawing/2014/main" id="{50F43418-0EE8-C941-9ED4-91140DFF0EA4}"/>
            </a:ext>
            <a:ext uri="{147F2762-F138-4A5C-976F-8EAC2B608ADB}">
              <a16:predDERef xmlns:a16="http://schemas.microsoft.com/office/drawing/2014/main" pred="{C40C6ECD-125A-AF49-BD24-6FF58F490C7A}"/>
            </a:ext>
          </a:extLst>
        </xdr:cNvPr>
        <xdr:cNvSpPr txBox="1"/>
      </xdr:nvSpPr>
      <xdr:spPr>
        <a:xfrm>
          <a:off x="929640" y="2303144"/>
          <a:ext cx="5600700" cy="6088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a:r>
            <a:rPr lang="en-GB" sz="1400" b="0" i="0" kern="1200">
              <a:solidFill>
                <a:schemeClr val="tx1"/>
              </a:solidFill>
              <a:effectLst/>
              <a:latin typeface="Arial" panose="020B0604020202020204" pitchFamily="34" charset="0"/>
              <a:ea typeface="+mn-ea"/>
              <a:cs typeface="Arial" panose="020B0604020202020204" pitchFamily="34" charset="0"/>
            </a:rPr>
            <a:t>Airports Council International (ACI), the trade association of the world’s airports, is a federated organization comprising ACI World, ACI Africa, ACI Asia-Pacific and the Middle East, ACI EUROPE, ACI Latin America and the Caribbean and ACI North America. In representing the best interests of airports during key phases of policy development, ACI makes a significant contribution toward ensuring a global air transport system that is safe, secure, efficient, and environmentally sustainable. </a:t>
          </a:r>
          <a:br>
            <a:rPr lang="en-GB" sz="1400" b="0" i="0" kern="1200">
              <a:solidFill>
                <a:schemeClr val="tx1"/>
              </a:solidFill>
              <a:effectLst/>
              <a:latin typeface="Arial" panose="020B0604020202020204" pitchFamily="34" charset="0"/>
              <a:ea typeface="+mn-ea"/>
              <a:cs typeface="Arial" panose="020B0604020202020204" pitchFamily="34" charset="0"/>
            </a:rPr>
          </a:br>
          <a:endParaRPr lang="en-GB" sz="1600" b="1" i="0">
            <a:solidFill>
              <a:srgbClr val="0052FF"/>
            </a:solidFill>
            <a:effectLst/>
            <a:latin typeface="Arial" panose="020B0604020202020204" pitchFamily="34" charset="0"/>
            <a:ea typeface="+mn-ea"/>
            <a:cs typeface="Arial" panose="020B0604020202020204" pitchFamily="34" charset="0"/>
          </a:endParaRPr>
        </a:p>
        <a:p>
          <a:pPr marL="0" indent="0" algn="l"/>
          <a:r>
            <a:rPr lang="en-GB" sz="1800" b="1" i="0">
              <a:solidFill>
                <a:srgbClr val="003A8C"/>
              </a:solidFill>
              <a:effectLst/>
              <a:latin typeface="Arial" panose="020B0604020202020204" pitchFamily="34" charset="0"/>
              <a:ea typeface="+mn-ea"/>
              <a:cs typeface="Arial" panose="020B0604020202020204" pitchFamily="34" charset="0"/>
            </a:rPr>
            <a:t>Important notice </a:t>
          </a:r>
        </a:p>
        <a:p>
          <a:pPr marL="0" indent="0" algn="l"/>
          <a:endParaRPr lang="en-GB" sz="1600" b="0" i="0" u="none">
            <a:solidFill>
              <a:schemeClr val="tx1"/>
            </a:solidFill>
            <a:effectLst/>
            <a:latin typeface="Arial" panose="020B0604020202020204" pitchFamily="34" charset="0"/>
            <a:ea typeface="+mn-ea"/>
            <a:cs typeface="Arial" panose="020B0604020202020204" pitchFamily="34" charset="0"/>
          </a:endParaRPr>
        </a:p>
        <a:p>
          <a:pPr marL="0" indent="0" algn="l">
            <a:spcAft>
              <a:spcPts val="600"/>
            </a:spcAft>
          </a:pPr>
          <a:r>
            <a:rPr lang="en-GB" sz="1400" b="0" i="0" u="none">
              <a:solidFill>
                <a:schemeClr val="tx1"/>
              </a:solidFill>
              <a:effectLst/>
              <a:latin typeface="Arial" panose="020B0604020202020204" pitchFamily="34" charset="0"/>
              <a:ea typeface="+mn-ea"/>
              <a:cs typeface="Arial" panose="020B0604020202020204" pitchFamily="34" charset="0"/>
            </a:rPr>
            <a:t>Completion of the ACI World Safety and Operations</a:t>
          </a:r>
          <a:r>
            <a:rPr lang="en-GB" sz="1400" b="0" i="0" u="none" baseline="0">
              <a:solidFill>
                <a:schemeClr val="tx1"/>
              </a:solidFill>
              <a:effectLst/>
              <a:latin typeface="Arial" panose="020B0604020202020204" pitchFamily="34" charset="0"/>
              <a:ea typeface="+mn-ea"/>
              <a:cs typeface="Arial" panose="020B0604020202020204" pitchFamily="34" charset="0"/>
            </a:rPr>
            <a:t> Data Collection Form is entirely voluntary and you are under no obligation to provide</a:t>
          </a:r>
          <a:r>
            <a:rPr lang="en-GB" sz="1400" b="0" i="0" u="none">
              <a:solidFill>
                <a:schemeClr val="tx1"/>
              </a:solidFill>
              <a:effectLst/>
              <a:latin typeface="Arial" panose="020B0604020202020204" pitchFamily="34" charset="0"/>
              <a:ea typeface="+mn-ea"/>
              <a:cs typeface="Arial" panose="020B0604020202020204" pitchFamily="34" charset="0"/>
            </a:rPr>
            <a:t> any information.</a:t>
          </a:r>
          <a:r>
            <a:rPr lang="en-GB" sz="1400" b="0" i="0" u="none" baseline="0">
              <a:solidFill>
                <a:schemeClr val="tx1"/>
              </a:solidFill>
              <a:effectLst/>
              <a:latin typeface="Arial" panose="020B0604020202020204" pitchFamily="34" charset="0"/>
              <a:ea typeface="+mn-ea"/>
              <a:cs typeface="Arial" panose="020B0604020202020204" pitchFamily="34" charset="0"/>
            </a:rPr>
            <a:t> However, should you choose to complete and submit this form, you acknowledge and agree that your information will be used by ACI World for the purposes and in the manner indicated below.</a:t>
          </a:r>
        </a:p>
        <a:p>
          <a:pPr marL="0" indent="0" algn="l">
            <a:spcAft>
              <a:spcPts val="600"/>
            </a:spcAft>
          </a:pPr>
          <a:r>
            <a:rPr lang="en-GB" sz="1400" b="0" i="0" u="none" baseline="0">
              <a:solidFill>
                <a:schemeClr val="tx1"/>
              </a:solidFill>
              <a:effectLst/>
              <a:latin typeface="Arial" panose="020B0604020202020204" pitchFamily="34" charset="0"/>
              <a:ea typeface="+mn-ea"/>
              <a:cs typeface="Arial" panose="020B0604020202020204" pitchFamily="34" charset="0"/>
            </a:rPr>
            <a:t>By submitting the completed form, you represent and warrant that you have the full right and authority to provide the information contained therein to ACI World and that such submission does not violate any applicable laws, contractual obligations or third-party rights.</a:t>
          </a:r>
          <a:endParaRPr lang="en-GB" sz="1400" b="0" i="0" u="none">
            <a:solidFill>
              <a:schemeClr val="tx1"/>
            </a:solidFill>
            <a:effectLst/>
            <a:latin typeface="Arial" panose="020B0604020202020204" pitchFamily="34" charset="0"/>
            <a:ea typeface="+mn-ea"/>
            <a:cs typeface="Arial" panose="020B0604020202020204" pitchFamily="34" charset="0"/>
          </a:endParaRPr>
        </a:p>
        <a:p>
          <a:pPr marL="0" indent="0" algn="l">
            <a:spcAft>
              <a:spcPts val="600"/>
            </a:spcAft>
          </a:pPr>
          <a:r>
            <a:rPr lang="en-GB" sz="1400" b="0" i="0" u="none">
              <a:solidFill>
                <a:schemeClr val="tx1"/>
              </a:solidFill>
              <a:effectLst/>
              <a:latin typeface="Arial" panose="020B0604020202020204" pitchFamily="34" charset="0"/>
              <a:ea typeface="+mn-ea"/>
              <a:cs typeface="Arial" panose="020B0604020202020204" pitchFamily="34" charset="0"/>
            </a:rPr>
            <a:t>You may not copy, reproduce, recast, translate, reformat, publish, distribute, transmit or share this form or any</a:t>
          </a:r>
          <a:r>
            <a:rPr lang="en-GB" sz="1400" b="0" i="0" u="none" baseline="0">
              <a:solidFill>
                <a:schemeClr val="tx1"/>
              </a:solidFill>
              <a:effectLst/>
              <a:latin typeface="Arial" panose="020B0604020202020204" pitchFamily="34" charset="0"/>
              <a:ea typeface="+mn-ea"/>
              <a:cs typeface="Arial" panose="020B0604020202020204" pitchFamily="34" charset="0"/>
            </a:rPr>
            <a:t> of its contents </a:t>
          </a:r>
          <a:r>
            <a:rPr lang="en-GB" sz="1400" b="0" i="0" u="none">
              <a:solidFill>
                <a:schemeClr val="tx1"/>
              </a:solidFill>
              <a:effectLst/>
              <a:latin typeface="Arial" panose="020B0604020202020204" pitchFamily="34" charset="0"/>
              <a:ea typeface="+mn-ea"/>
              <a:cs typeface="Arial" panose="020B0604020202020204" pitchFamily="34" charset="0"/>
            </a:rPr>
            <a:t>for any purpose without prior written permission from ACI World. </a:t>
          </a:r>
        </a:p>
        <a:p>
          <a:pPr marL="0" indent="0" algn="l"/>
          <a:endParaRPr lang="en-GB" sz="1400" b="0" i="0">
            <a:solidFill>
              <a:schemeClr val="tx1"/>
            </a:solidFill>
            <a:effectLst/>
            <a:latin typeface="Arial" panose="020B0604020202020204" pitchFamily="34" charset="0"/>
            <a:ea typeface="+mn-ea"/>
            <a:cs typeface="Arial" panose="020B0604020202020204" pitchFamily="34" charset="0"/>
          </a:endParaRPr>
        </a:p>
        <a:p>
          <a:pPr marL="0" indent="0" algn="l"/>
          <a:endParaRPr lang="en-GB" sz="1400" b="0" i="0">
            <a:solidFill>
              <a:schemeClr val="tx1"/>
            </a:solidFill>
            <a:effectLst/>
            <a:latin typeface="Arial" panose="020B0604020202020204" pitchFamily="34" charset="0"/>
            <a:ea typeface="+mn-ea"/>
            <a:cs typeface="Arial" panose="020B0604020202020204" pitchFamily="34" charset="0"/>
          </a:endParaRPr>
        </a:p>
      </xdr:txBody>
    </xdr:sp>
    <xdr:clientData/>
  </xdr:twoCellAnchor>
  <xdr:twoCellAnchor>
    <xdr:from>
      <xdr:col>9</xdr:col>
      <xdr:colOff>383681</xdr:colOff>
      <xdr:row>2</xdr:row>
      <xdr:rowOff>20337</xdr:rowOff>
    </xdr:from>
    <xdr:to>
      <xdr:col>17</xdr:col>
      <xdr:colOff>41570</xdr:colOff>
      <xdr:row>47</xdr:row>
      <xdr:rowOff>15240</xdr:rowOff>
    </xdr:to>
    <xdr:sp macro="" textlink="">
      <xdr:nvSpPr>
        <xdr:cNvPr id="4" name="TextBox 51">
          <a:extLst>
            <a:ext uri="{FF2B5EF4-FFF2-40B4-BE49-F238E27FC236}">
              <a16:creationId xmlns:a16="http://schemas.microsoft.com/office/drawing/2014/main" id="{A8FC4597-0820-F345-B3C4-CFDF49696536}"/>
            </a:ext>
            <a:ext uri="{147F2762-F138-4A5C-976F-8EAC2B608ADB}">
              <a16:predDERef xmlns:a16="http://schemas.microsoft.com/office/drawing/2014/main" pred="{50F43418-0EE8-C941-9ED4-91140DFF0EA4}"/>
            </a:ext>
          </a:extLst>
        </xdr:cNvPr>
        <xdr:cNvSpPr txBox="1"/>
      </xdr:nvSpPr>
      <xdr:spPr>
        <a:xfrm>
          <a:off x="6898781" y="2268237"/>
          <a:ext cx="5449089" cy="770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a:r>
            <a:rPr lang="en-US" sz="1800" b="1" i="0">
              <a:solidFill>
                <a:srgbClr val="003A8C"/>
              </a:solidFill>
              <a:latin typeface="Arial" panose="020B0604020202020204" pitchFamily="34" charset="0"/>
              <a:cs typeface="Arial" panose="020B0604020202020204" pitchFamily="34" charset="0"/>
            </a:rPr>
            <a:t>Acknowledgements </a:t>
          </a:r>
          <a:endParaRPr lang="en-US" sz="1800" b="1" i="0">
            <a:solidFill>
              <a:srgbClr val="0052FF"/>
            </a:solidFill>
            <a:latin typeface="Arial" panose="020B0604020202020204" pitchFamily="34" charset="0"/>
            <a:cs typeface="Arial" panose="020B0604020202020204" pitchFamily="34" charset="0"/>
          </a:endParaRPr>
        </a:p>
        <a:p>
          <a:pPr marL="0" indent="0" algn="l"/>
          <a:endParaRPr lang="en-US" sz="1400" b="1" i="0">
            <a:solidFill>
              <a:schemeClr val="tx1"/>
            </a:solidFill>
            <a:latin typeface="Arial" panose="020B0604020202020204" pitchFamily="34" charset="0"/>
            <a:cs typeface="Arial" panose="020B0604020202020204" pitchFamily="34" charset="0"/>
          </a:endParaRPr>
        </a:p>
        <a:p>
          <a:pPr marL="0" indent="0" algn="l"/>
          <a:r>
            <a:rPr lang="en-US" sz="1400" b="1" i="0">
              <a:solidFill>
                <a:schemeClr val="tx1"/>
              </a:solidFill>
              <a:latin typeface="Arial" panose="020B0604020202020204" pitchFamily="34" charset="0"/>
              <a:cs typeface="Arial" panose="020B0604020202020204" pitchFamily="34" charset="0"/>
            </a:rPr>
            <a:t>Developer:            </a:t>
          </a:r>
          <a:r>
            <a:rPr lang="en-US" sz="1400" b="0" i="0">
              <a:solidFill>
                <a:schemeClr val="tx1"/>
              </a:solidFill>
              <a:latin typeface="Arial" panose="020B0604020202020204" pitchFamily="34" charset="0"/>
              <a:cs typeface="Arial" panose="020B0604020202020204" pitchFamily="34" charset="0"/>
            </a:rPr>
            <a:t>ACI World Safety and Technical Standing 	</a:t>
          </a:r>
          <a:r>
            <a:rPr lang="en-US" sz="1400" b="0" i="0" baseline="0">
              <a:solidFill>
                <a:schemeClr val="tx1"/>
              </a:solidFill>
              <a:latin typeface="Arial" panose="020B0604020202020204" pitchFamily="34" charset="0"/>
              <a:cs typeface="Arial" panose="020B0604020202020204" pitchFamily="34" charset="0"/>
            </a:rPr>
            <a:t>            </a:t>
          </a:r>
          <a:r>
            <a:rPr lang="en-US" sz="1400" b="0" i="0">
              <a:solidFill>
                <a:schemeClr val="tx1"/>
              </a:solidFill>
              <a:latin typeface="Arial" panose="020B0604020202020204" pitchFamily="34" charset="0"/>
              <a:cs typeface="Arial" panose="020B0604020202020204" pitchFamily="34" charset="0"/>
            </a:rPr>
            <a:t>Committee </a:t>
          </a:r>
          <a:endParaRPr lang="en-US" sz="1400" b="1" i="0">
            <a:solidFill>
              <a:schemeClr val="tx1"/>
            </a:solidFill>
            <a:latin typeface="Arial" panose="020B0604020202020204" pitchFamily="34" charset="0"/>
            <a:cs typeface="Arial" panose="020B0604020202020204" pitchFamily="34" charset="0"/>
          </a:endParaRPr>
        </a:p>
        <a:p>
          <a:pPr marL="0" indent="0" algn="l"/>
          <a:endParaRPr lang="en-US" sz="1400" b="1" i="0">
            <a:solidFill>
              <a:schemeClr val="tx1"/>
            </a:solidFill>
            <a:latin typeface="Arial" panose="020B0604020202020204" pitchFamily="34" charset="0"/>
            <a:cs typeface="Arial" panose="020B0604020202020204" pitchFamily="34" charset="0"/>
          </a:endParaRPr>
        </a:p>
        <a:p>
          <a:pPr marL="0" indent="0" algn="l"/>
          <a:r>
            <a:rPr lang="en-US" sz="1400" b="1" i="0">
              <a:solidFill>
                <a:schemeClr val="tx1"/>
              </a:solidFill>
              <a:latin typeface="Arial" panose="020B0604020202020204" pitchFamily="34" charset="0"/>
              <a:cs typeface="Arial" panose="020B0604020202020204" pitchFamily="34" charset="0"/>
            </a:rPr>
            <a:t>Contributors: </a:t>
          </a:r>
        </a:p>
        <a:p>
          <a:pPr marL="1476000" indent="0" algn="l"/>
          <a:r>
            <a:rPr lang="en-US" sz="1400" b="1" i="0">
              <a:solidFill>
                <a:schemeClr val="tx1"/>
              </a:solidFill>
              <a:latin typeface="Arial" panose="020B0604020202020204" pitchFamily="34" charset="0"/>
              <a:cs typeface="Arial" panose="020B0604020202020204" pitchFamily="34" charset="0"/>
            </a:rPr>
            <a:t>Ayhan Demir </a:t>
          </a:r>
          <a:r>
            <a:rPr lang="en-US" sz="1400" b="0" i="0">
              <a:solidFill>
                <a:schemeClr val="tx1"/>
              </a:solidFill>
              <a:latin typeface="Arial" panose="020B0604020202020204" pitchFamily="34" charset="0"/>
              <a:cs typeface="Arial" panose="020B0604020202020204" pitchFamily="34" charset="0"/>
            </a:rPr>
            <a:t>(ACI World)</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Badriyah Noordin </a:t>
          </a:r>
          <a:r>
            <a:rPr lang="en-US" sz="1400" b="0" i="0">
              <a:solidFill>
                <a:schemeClr val="tx1"/>
              </a:solidFill>
              <a:latin typeface="Arial" panose="020B0604020202020204" pitchFamily="34" charset="0"/>
              <a:cs typeface="Arial" panose="020B0604020202020204" pitchFamily="34" charset="0"/>
            </a:rPr>
            <a:t>(ACI Asia-Pacific) </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Christopher Oswald </a:t>
          </a:r>
          <a:r>
            <a:rPr lang="en-US" sz="1400" b="0" i="0">
              <a:solidFill>
                <a:schemeClr val="tx1"/>
              </a:solidFill>
              <a:latin typeface="Arial" panose="020B0604020202020204" pitchFamily="34" charset="0"/>
              <a:cs typeface="Arial" panose="020B0604020202020204" pitchFamily="34" charset="0"/>
            </a:rPr>
            <a:t>(ACI North America) </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Davy Van Hyfte </a:t>
          </a:r>
          <a:r>
            <a:rPr lang="en-US" sz="1400" b="0" i="0">
              <a:solidFill>
                <a:schemeClr val="tx1"/>
              </a:solidFill>
              <a:latin typeface="Arial" panose="020B0604020202020204" pitchFamily="34" charset="0"/>
              <a:cs typeface="Arial" panose="020B0604020202020204" pitchFamily="34" charset="0"/>
            </a:rPr>
            <a:t>(Brussels Airport Company) </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Dorte Nygaard </a:t>
          </a:r>
          <a:r>
            <a:rPr lang="en-US" sz="1400" b="0" i="0">
              <a:solidFill>
                <a:schemeClr val="tx1"/>
              </a:solidFill>
              <a:latin typeface="Arial" panose="020B0604020202020204" pitchFamily="34" charset="0"/>
              <a:cs typeface="Arial" panose="020B0604020202020204" pitchFamily="34" charset="0"/>
            </a:rPr>
            <a:t>(Copenhagen Airports)  </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Eugenio Di Russo </a:t>
          </a:r>
          <a:r>
            <a:rPr lang="en-US" sz="1400" b="0" i="0">
              <a:solidFill>
                <a:schemeClr val="tx1"/>
              </a:solidFill>
              <a:latin typeface="Arial" panose="020B0604020202020204" pitchFamily="34" charset="0"/>
              <a:cs typeface="Arial" panose="020B0604020202020204" pitchFamily="34" charset="0"/>
            </a:rPr>
            <a:t>(Aeroporti di Roma)</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Ibrahim Hager </a:t>
          </a:r>
          <a:r>
            <a:rPr lang="en-US" sz="1400" b="0" i="0">
              <a:solidFill>
                <a:schemeClr val="tx1"/>
              </a:solidFill>
              <a:latin typeface="Arial" panose="020B0604020202020204" pitchFamily="34" charset="0"/>
              <a:cs typeface="Arial" panose="020B0604020202020204" pitchFamily="34" charset="0"/>
            </a:rPr>
            <a:t>(Greater Toronto Airports Authority)</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Jack Bell </a:t>
          </a:r>
          <a:r>
            <a:rPr lang="en-US" sz="1400" b="0" i="0">
              <a:solidFill>
                <a:schemeClr val="tx1"/>
              </a:solidFill>
              <a:latin typeface="Arial" panose="020B0604020202020204" pitchFamily="34" charset="0"/>
              <a:cs typeface="Arial" panose="020B0604020202020204" pitchFamily="34" charset="0"/>
            </a:rPr>
            <a:t>(San Francisco International Airport)</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Juan Manuel Manriquez </a:t>
          </a:r>
          <a:r>
            <a:rPr lang="en-US" sz="1400" b="0" i="0">
              <a:solidFill>
                <a:schemeClr val="tx1"/>
              </a:solidFill>
              <a:latin typeface="Arial" panose="020B0604020202020204" pitchFamily="34" charset="0"/>
              <a:cs typeface="Arial" panose="020B0604020202020204" pitchFamily="34" charset="0"/>
            </a:rPr>
            <a:t>(ACI World)</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Kathleen Henderson </a:t>
          </a:r>
          <a:r>
            <a:rPr lang="en-US" sz="1400" b="0" i="0">
              <a:solidFill>
                <a:schemeClr val="tx1"/>
              </a:solidFill>
              <a:latin typeface="Arial" panose="020B0604020202020204" pitchFamily="34" charset="0"/>
              <a:cs typeface="Arial" panose="020B0604020202020204" pitchFamily="34" charset="0"/>
            </a:rPr>
            <a:t>(ACI North America) </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Libor Kurzweil </a:t>
          </a:r>
          <a:r>
            <a:rPr lang="en-US" sz="1400" b="0" i="0">
              <a:solidFill>
                <a:schemeClr val="tx1"/>
              </a:solidFill>
              <a:latin typeface="Arial" panose="020B0604020202020204" pitchFamily="34" charset="0"/>
              <a:cs typeface="Arial" panose="020B0604020202020204" pitchFamily="34" charset="0"/>
            </a:rPr>
            <a:t>(Prague Airport)</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Marco Pellegrino </a:t>
          </a:r>
          <a:r>
            <a:rPr lang="en-US" sz="1400" b="0" i="0">
              <a:solidFill>
                <a:schemeClr val="tx1"/>
              </a:solidFill>
              <a:latin typeface="Arial" panose="020B0604020202020204" pitchFamily="34" charset="0"/>
              <a:cs typeface="Arial" panose="020B0604020202020204" pitchFamily="34" charset="0"/>
            </a:rPr>
            <a:t>(Aeroporti di Roma)</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Noémie Vellou </a:t>
          </a:r>
          <a:r>
            <a:rPr lang="en-US" sz="1400" b="0" i="0">
              <a:solidFill>
                <a:schemeClr val="tx1"/>
              </a:solidFill>
              <a:latin typeface="Arial" panose="020B0604020202020204" pitchFamily="34" charset="0"/>
              <a:cs typeface="Arial" panose="020B0604020202020204" pitchFamily="34" charset="0"/>
            </a:rPr>
            <a:t>(Groupe ADP)</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Ohad Alchasov </a:t>
          </a:r>
          <a:r>
            <a:rPr lang="en-US" sz="1400" b="0" i="0">
              <a:solidFill>
                <a:schemeClr val="tx1"/>
              </a:solidFill>
              <a:latin typeface="Arial" panose="020B0604020202020204" pitchFamily="34" charset="0"/>
              <a:cs typeface="Arial" panose="020B0604020202020204" pitchFamily="34" charset="0"/>
            </a:rPr>
            <a:t>(Israel Airports Authority) </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Rod Baldwin </a:t>
          </a:r>
          <a:r>
            <a:rPr lang="en-US" sz="1400" b="0" i="0">
              <a:solidFill>
                <a:schemeClr val="tx1"/>
              </a:solidFill>
              <a:latin typeface="Arial" panose="020B0604020202020204" pitchFamily="34" charset="0"/>
              <a:cs typeface="Arial" panose="020B0604020202020204" pitchFamily="34" charset="0"/>
            </a:rPr>
            <a:t>(Calgary International Airport)</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Roy Fuhrmann</a:t>
          </a:r>
          <a:r>
            <a:rPr lang="en-US" sz="1400" b="0" i="0">
              <a:solidFill>
                <a:schemeClr val="tx1"/>
              </a:solidFill>
              <a:latin typeface="Arial" panose="020B0604020202020204" pitchFamily="34" charset="0"/>
              <a:cs typeface="Arial" panose="020B0604020202020204" pitchFamily="34" charset="0"/>
            </a:rPr>
            <a:t> (Metropolitan Airports Commission)</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Saeid Vatankhah Torbehbar </a:t>
          </a:r>
          <a:r>
            <a:rPr lang="en-US" sz="1400" b="0" i="0">
              <a:solidFill>
                <a:schemeClr val="tx1"/>
              </a:solidFill>
              <a:latin typeface="Arial" panose="020B0604020202020204" pitchFamily="34" charset="0"/>
              <a:cs typeface="Arial" panose="020B0604020202020204" pitchFamily="34" charset="0"/>
            </a:rPr>
            <a:t>(ACI World)</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Shun-Leung Wong </a:t>
          </a:r>
          <a:r>
            <a:rPr lang="en-US" sz="1400" b="0" i="0">
              <a:solidFill>
                <a:schemeClr val="tx1"/>
              </a:solidFill>
              <a:latin typeface="Arial" panose="020B0604020202020204" pitchFamily="34" charset="0"/>
              <a:cs typeface="Arial" panose="020B0604020202020204" pitchFamily="34" charset="0"/>
            </a:rPr>
            <a:t>(ACI Asia-Pacific) </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Steven S C Yiu </a:t>
          </a:r>
          <a:r>
            <a:rPr lang="en-US" sz="1400" b="0" i="0">
              <a:solidFill>
                <a:schemeClr val="tx1"/>
              </a:solidFill>
              <a:latin typeface="Arial" panose="020B0604020202020204" pitchFamily="34" charset="0"/>
              <a:cs typeface="Arial" panose="020B0604020202020204" pitchFamily="34" charset="0"/>
            </a:rPr>
            <a:t>(Hong Kong International Airport)</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Timothy O’Krongley </a:t>
          </a:r>
          <a:r>
            <a:rPr lang="en-US" sz="1400" b="0" i="0">
              <a:solidFill>
                <a:schemeClr val="tx1"/>
              </a:solidFill>
              <a:latin typeface="Arial" panose="020B0604020202020204" pitchFamily="34" charset="0"/>
              <a:cs typeface="Arial" panose="020B0604020202020204" pitchFamily="34" charset="0"/>
            </a:rPr>
            <a:t>(San Antonio Airport)</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Tine Haas </a:t>
          </a:r>
          <a:r>
            <a:rPr lang="en-US" sz="1400" b="0" i="0">
              <a:solidFill>
                <a:schemeClr val="tx1"/>
              </a:solidFill>
              <a:latin typeface="Arial" panose="020B0604020202020204" pitchFamily="34" charset="0"/>
              <a:cs typeface="Arial" panose="020B0604020202020204" pitchFamily="34" charset="0"/>
            </a:rPr>
            <a:t>(Dornier Group)</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Turgay Kircar </a:t>
          </a:r>
          <a:r>
            <a:rPr lang="en-US" sz="1400" b="0" i="0">
              <a:solidFill>
                <a:schemeClr val="tx1"/>
              </a:solidFill>
              <a:latin typeface="Arial" panose="020B0604020202020204" pitchFamily="34" charset="0"/>
              <a:cs typeface="Arial" panose="020B0604020202020204" pitchFamily="34" charset="0"/>
            </a:rPr>
            <a:t>(Lima Airport Partners)</a:t>
          </a:r>
          <a:endParaRPr lang="en-US" sz="1400" b="1" i="0">
            <a:solidFill>
              <a:schemeClr val="tx1"/>
            </a:solidFill>
            <a:latin typeface="Arial" panose="020B0604020202020204" pitchFamily="34" charset="0"/>
            <a:cs typeface="Arial" panose="020B0604020202020204" pitchFamily="34" charset="0"/>
          </a:endParaRPr>
        </a:p>
        <a:p>
          <a:pPr marL="1476000" indent="0" algn="l"/>
          <a:r>
            <a:rPr lang="en-US" sz="1400" b="1" i="0">
              <a:solidFill>
                <a:schemeClr val="tx1"/>
              </a:solidFill>
              <a:latin typeface="Arial" panose="020B0604020202020204" pitchFamily="34" charset="0"/>
              <a:cs typeface="Arial" panose="020B0604020202020204" pitchFamily="34" charset="0"/>
            </a:rPr>
            <a:t>Yasushi Oshima </a:t>
          </a:r>
          <a:r>
            <a:rPr lang="en-US" sz="1400" b="0" i="0">
              <a:solidFill>
                <a:schemeClr val="tx1"/>
              </a:solidFill>
              <a:latin typeface="Arial" panose="020B0604020202020204" pitchFamily="34" charset="0"/>
              <a:cs typeface="Arial" panose="020B0604020202020204" pitchFamily="34" charset="0"/>
            </a:rPr>
            <a:t>(Narita International Airport) </a:t>
          </a:r>
        </a:p>
        <a:p>
          <a:pPr marL="1476000" indent="0" algn="l"/>
          <a:r>
            <a:rPr lang="en-US" sz="1400" b="1" i="0">
              <a:solidFill>
                <a:schemeClr val="tx1"/>
              </a:solidFill>
              <a:latin typeface="Arial" panose="020B0604020202020204" pitchFamily="34" charset="0"/>
              <a:cs typeface="Arial" panose="020B0604020202020204" pitchFamily="34" charset="0"/>
            </a:rPr>
            <a:t>Kyungjun</a:t>
          </a:r>
          <a:r>
            <a:rPr lang="en-US" sz="1400" b="1" i="0" baseline="0">
              <a:solidFill>
                <a:schemeClr val="tx1"/>
              </a:solidFill>
              <a:latin typeface="Arial" panose="020B0604020202020204" pitchFamily="34" charset="0"/>
              <a:cs typeface="Arial" panose="020B0604020202020204" pitchFamily="34" charset="0"/>
            </a:rPr>
            <a:t> Choi</a:t>
          </a:r>
          <a:r>
            <a:rPr lang="en-US" sz="1400" b="0" i="0" baseline="0">
              <a:solidFill>
                <a:schemeClr val="tx1"/>
              </a:solidFill>
              <a:latin typeface="Arial" panose="020B0604020202020204" pitchFamily="34" charset="0"/>
              <a:cs typeface="Arial" panose="020B0604020202020204" pitchFamily="34" charset="0"/>
            </a:rPr>
            <a:t> (ACI World)</a:t>
          </a:r>
          <a:endParaRPr lang="en-US" sz="1400" b="1" i="0">
            <a:solidFill>
              <a:schemeClr val="tx1"/>
            </a:solidFill>
            <a:latin typeface="Arial" panose="020B0604020202020204" pitchFamily="34" charset="0"/>
            <a:cs typeface="Arial" panose="020B0604020202020204" pitchFamily="34" charset="0"/>
          </a:endParaRPr>
        </a:p>
        <a:p>
          <a:pPr marL="0" indent="0" algn="l"/>
          <a:endParaRPr lang="en-US" sz="1200" b="1" i="0">
            <a:solidFill>
              <a:schemeClr val="tx1"/>
            </a:solidFill>
            <a:latin typeface="Arial" panose="020B0604020202020204" pitchFamily="34" charset="0"/>
            <a:cs typeface="Arial" panose="020B0604020202020204" pitchFamily="34" charset="0"/>
          </a:endParaRPr>
        </a:p>
        <a:p>
          <a:pPr marL="0" indent="0" algn="l"/>
          <a:endParaRPr lang="en-US" sz="1200" b="1" i="0">
            <a:solidFill>
              <a:schemeClr val="tx1"/>
            </a:solidFill>
            <a:latin typeface="Arial" panose="020B0604020202020204" pitchFamily="34" charset="0"/>
            <a:cs typeface="Arial" panose="020B0604020202020204" pitchFamily="34" charset="0"/>
          </a:endParaRPr>
        </a:p>
        <a:p>
          <a:pPr marL="0" indent="0" algn="l"/>
          <a:endParaRPr lang="en-US" sz="1400" b="0" i="0">
            <a:solidFill>
              <a:schemeClr val="tx1"/>
            </a:solidFill>
            <a:latin typeface="Arial" panose="020B0604020202020204" pitchFamily="34" charset="0"/>
            <a:cs typeface="Arial" panose="020B0604020202020204" pitchFamily="34" charset="0"/>
          </a:endParaRPr>
        </a:p>
      </xdr:txBody>
    </xdr:sp>
    <xdr:clientData/>
  </xdr:twoCellAnchor>
  <xdr:twoCellAnchor>
    <xdr:from>
      <xdr:col>1</xdr:col>
      <xdr:colOff>19051</xdr:colOff>
      <xdr:row>34</xdr:row>
      <xdr:rowOff>1905</xdr:rowOff>
    </xdr:from>
    <xdr:to>
      <xdr:col>9</xdr:col>
      <xdr:colOff>201930</xdr:colOff>
      <xdr:row>46</xdr:row>
      <xdr:rowOff>57150</xdr:rowOff>
    </xdr:to>
    <xdr:sp macro="" textlink="">
      <xdr:nvSpPr>
        <xdr:cNvPr id="5" name="TextBox 51">
          <a:extLst>
            <a:ext uri="{FF2B5EF4-FFF2-40B4-BE49-F238E27FC236}">
              <a16:creationId xmlns:a16="http://schemas.microsoft.com/office/drawing/2014/main" id="{E4423DD6-62CD-E549-B290-AAF6270930C9}"/>
            </a:ext>
            <a:ext uri="{147F2762-F138-4A5C-976F-8EAC2B608ADB}">
              <a16:predDERef xmlns:a16="http://schemas.microsoft.com/office/drawing/2014/main" pred="{A8FC4597-0820-F345-B3C4-CFDF49696536}"/>
            </a:ext>
          </a:extLst>
        </xdr:cNvPr>
        <xdr:cNvSpPr txBox="1"/>
      </xdr:nvSpPr>
      <xdr:spPr>
        <a:xfrm>
          <a:off x="762001" y="7736205"/>
          <a:ext cx="6126479" cy="21126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a:endParaRPr lang="en-GB" sz="1400" b="0" i="0">
            <a:solidFill>
              <a:schemeClr val="tx1"/>
            </a:solidFill>
            <a:effectLst/>
            <a:latin typeface="Arial" panose="020B0604020202020204" pitchFamily="34" charset="0"/>
            <a:ea typeface="+mn-ea"/>
            <a:cs typeface="Arial" panose="020B0604020202020204" pitchFamily="34" charset="0"/>
          </a:endParaRPr>
        </a:p>
        <a:p>
          <a:pPr marL="0" indent="0" algn="ctr"/>
          <a:r>
            <a:rPr lang="en-GB" sz="1600" b="1" i="0" kern="1200">
              <a:solidFill>
                <a:srgbClr val="003A8C"/>
              </a:solidFill>
              <a:effectLst/>
              <a:latin typeface="Arial" panose="020B0604020202020204" pitchFamily="34" charset="0"/>
              <a:ea typeface="+mn-ea"/>
              <a:cs typeface="Arial" panose="020B0604020202020204" pitchFamily="34" charset="0"/>
            </a:rPr>
            <a:t>ACI World Safety and Operations Data Collection Form (2025) </a:t>
          </a:r>
          <a:br>
            <a:rPr lang="en-GB" sz="1400" b="0" i="0">
              <a:solidFill>
                <a:schemeClr val="tx1"/>
              </a:solidFill>
              <a:effectLst/>
              <a:latin typeface="Arial" panose="020B0604020202020204" pitchFamily="34" charset="0"/>
              <a:ea typeface="+mn-ea"/>
              <a:cs typeface="Arial" panose="020B0604020202020204" pitchFamily="34" charset="0"/>
            </a:rPr>
          </a:br>
          <a:r>
            <a:rPr lang="en-GB" sz="1400" b="0" i="0">
              <a:solidFill>
                <a:schemeClr val="tx1"/>
              </a:solidFill>
              <a:effectLst/>
              <a:latin typeface="Arial" panose="020B0604020202020204" pitchFamily="34" charset="0"/>
              <a:ea typeface="+mn-ea"/>
              <a:cs typeface="Arial" panose="020B0604020202020204" pitchFamily="34" charset="0"/>
            </a:rPr>
            <a:t>ACI World</a:t>
          </a:r>
          <a:br>
            <a:rPr lang="en-GB" sz="1400" b="0" i="0">
              <a:solidFill>
                <a:schemeClr val="tx1"/>
              </a:solidFill>
              <a:effectLst/>
              <a:latin typeface="Arial" panose="020B0604020202020204" pitchFamily="34" charset="0"/>
              <a:ea typeface="+mn-ea"/>
              <a:cs typeface="Arial" panose="020B0604020202020204" pitchFamily="34" charset="0"/>
            </a:rPr>
          </a:br>
          <a:r>
            <a:rPr lang="en-GB" sz="1400" b="0" i="0">
              <a:solidFill>
                <a:schemeClr val="tx1"/>
              </a:solidFill>
              <a:effectLst/>
              <a:latin typeface="Arial" panose="020B0604020202020204" pitchFamily="34" charset="0"/>
              <a:ea typeface="+mn-ea"/>
              <a:cs typeface="Arial" panose="020B0604020202020204" pitchFamily="34" charset="0"/>
            </a:rPr>
            <a:t>1500-800 rue du Square Victoria</a:t>
          </a:r>
        </a:p>
        <a:p>
          <a:pPr marL="0" indent="0" algn="ctr"/>
          <a:r>
            <a:rPr lang="en-GB" sz="1400" b="0" i="0">
              <a:solidFill>
                <a:schemeClr val="tx1"/>
              </a:solidFill>
              <a:effectLst/>
              <a:latin typeface="Arial" panose="020B0604020202020204" pitchFamily="34" charset="0"/>
              <a:ea typeface="+mn-ea"/>
              <a:cs typeface="Arial" panose="020B0604020202020204" pitchFamily="34" charset="0"/>
            </a:rPr>
            <a:t>Montréal, Québec H3C 0B4</a:t>
          </a:r>
        </a:p>
        <a:p>
          <a:pPr marL="0" indent="0" algn="ctr"/>
          <a:r>
            <a:rPr lang="en-GB" sz="1400" b="0" i="0">
              <a:solidFill>
                <a:schemeClr val="tx1"/>
              </a:solidFill>
              <a:effectLst/>
              <a:latin typeface="Arial" panose="020B0604020202020204" pitchFamily="34" charset="0"/>
              <a:ea typeface="+mn-ea"/>
              <a:cs typeface="Arial" panose="020B0604020202020204" pitchFamily="34" charset="0"/>
            </a:rPr>
            <a:t>Canada </a:t>
          </a:r>
        </a:p>
        <a:p>
          <a:pPr marL="0" indent="0" algn="ctr"/>
          <a:r>
            <a:rPr lang="en-GB" sz="1400" b="0" i="0">
              <a:solidFill>
                <a:schemeClr val="tx1"/>
              </a:solidFill>
              <a:effectLst/>
              <a:latin typeface="Arial" panose="020B0604020202020204" pitchFamily="34" charset="0"/>
              <a:ea typeface="+mn-ea"/>
              <a:cs typeface="Arial" panose="020B0604020202020204" pitchFamily="34" charset="0"/>
            </a:rPr>
            <a:t>Please complete and submit t</a:t>
          </a:r>
          <a:r>
            <a:rPr lang="en-GB" sz="1400" b="0" i="0" baseline="0">
              <a:solidFill>
                <a:schemeClr val="tx1"/>
              </a:solidFill>
              <a:effectLst/>
              <a:latin typeface="Arial" panose="020B0604020202020204" pitchFamily="34" charset="0"/>
              <a:ea typeface="+mn-ea"/>
              <a:cs typeface="Arial" panose="020B0604020202020204" pitchFamily="34" charset="0"/>
            </a:rPr>
            <a:t>o:</a:t>
          </a:r>
          <a:r>
            <a:rPr lang="en-GB" sz="1400" b="0" i="0">
              <a:solidFill>
                <a:schemeClr val="tx1"/>
              </a:solidFill>
              <a:effectLst/>
              <a:latin typeface="Arial" panose="020B0604020202020204" pitchFamily="34" charset="0"/>
              <a:ea typeface="+mn-ea"/>
              <a:cs typeface="Arial" panose="020B0604020202020204" pitchFamily="34" charset="0"/>
            </a:rPr>
            <a:t> </a:t>
          </a:r>
          <a:r>
            <a:rPr lang="en-GB" sz="1400" b="0" i="0" u="sng">
              <a:solidFill>
                <a:srgbClr val="00B0F0"/>
              </a:solidFill>
              <a:effectLst/>
              <a:latin typeface="Arial" panose="020B0604020202020204" pitchFamily="34" charset="0"/>
              <a:ea typeface="+mn-ea"/>
              <a:cs typeface="Arial" panose="020B0604020202020204" pitchFamily="34" charset="0"/>
            </a:rPr>
            <a:t>safety@aci.aero </a:t>
          </a:r>
        </a:p>
        <a:p>
          <a:pPr marL="0" indent="0" algn="ctr"/>
          <a:br>
            <a:rPr lang="en-GB" sz="1400" b="0" i="0">
              <a:solidFill>
                <a:schemeClr val="tx1"/>
              </a:solidFill>
              <a:effectLst/>
              <a:latin typeface="Arial" panose="020B0604020202020204" pitchFamily="34" charset="0"/>
              <a:ea typeface="+mn-ea"/>
              <a:cs typeface="Arial" panose="020B0604020202020204" pitchFamily="34" charset="0"/>
            </a:rPr>
          </a:br>
          <a:r>
            <a:rPr lang="en-GB" sz="1400" b="0" i="0">
              <a:solidFill>
                <a:schemeClr val="tx1"/>
              </a:solidFill>
              <a:effectLst/>
              <a:latin typeface="Arial" panose="020B0604020202020204" pitchFamily="34" charset="0"/>
              <a:ea typeface="+mn-ea"/>
              <a:cs typeface="Arial" panose="020B0604020202020204" pitchFamily="34" charset="0"/>
            </a:rPr>
            <a:t>©2025 Airports Council International (ACI)</a:t>
          </a:r>
          <a:r>
            <a:rPr lang="en-GB" sz="1400" b="0" i="0" baseline="0">
              <a:solidFill>
                <a:schemeClr val="tx1"/>
              </a:solidFill>
              <a:effectLst/>
              <a:latin typeface="Arial" panose="020B0604020202020204" pitchFamily="34" charset="0"/>
              <a:ea typeface="+mn-ea"/>
              <a:cs typeface="Arial" panose="020B0604020202020204" pitchFamily="34" charset="0"/>
            </a:rPr>
            <a:t> World</a:t>
          </a:r>
          <a:r>
            <a:rPr lang="en-GB" sz="1400" b="0" i="0">
              <a:solidFill>
                <a:schemeClr val="tx1"/>
              </a:solidFill>
              <a:effectLst/>
              <a:latin typeface="Arial" panose="020B0604020202020204" pitchFamily="34" charset="0"/>
              <a:ea typeface="+mn-ea"/>
              <a:cs typeface="Arial" panose="020B0604020202020204" pitchFamily="34" charset="0"/>
            </a:rPr>
            <a:t>. All rights reserved. </a:t>
          </a:r>
        </a:p>
        <a:p>
          <a:pPr marL="0" indent="0" algn="l"/>
          <a:endParaRPr lang="en-GB" sz="1400" b="0" i="0">
            <a:solidFill>
              <a:schemeClr val="tx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245298</xdr:colOff>
      <xdr:row>68</xdr:row>
      <xdr:rowOff>155390</xdr:rowOff>
    </xdr:from>
    <xdr:to>
      <xdr:col>8</xdr:col>
      <xdr:colOff>434933</xdr:colOff>
      <xdr:row>85</xdr:row>
      <xdr:rowOff>29210</xdr:rowOff>
    </xdr:to>
    <xdr:sp macro="" textlink="">
      <xdr:nvSpPr>
        <xdr:cNvPr id="9" name="TextBox 8">
          <a:extLst>
            <a:ext uri="{FF2B5EF4-FFF2-40B4-BE49-F238E27FC236}">
              <a16:creationId xmlns:a16="http://schemas.microsoft.com/office/drawing/2014/main" id="{DD07BA4D-6255-5E4A-81CF-030508E427EF}"/>
            </a:ext>
          </a:extLst>
        </xdr:cNvPr>
        <xdr:cNvSpPr txBox="1"/>
      </xdr:nvSpPr>
      <xdr:spPr>
        <a:xfrm>
          <a:off x="245298" y="12347390"/>
          <a:ext cx="6133235" cy="27884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effectLst/>
              <a:latin typeface="Arial" panose="020B0604020202020204" pitchFamily="34" charset="0"/>
              <a:ea typeface="+mn-ea"/>
              <a:cs typeface="Arial" panose="020B0604020202020204" pitchFamily="34" charset="0"/>
            </a:rPr>
            <a:t>How ACI World uses the data</a:t>
          </a:r>
          <a:br>
            <a:rPr lang="en-US" sz="1100">
              <a:solidFill>
                <a:schemeClr val="bg1"/>
              </a:solidFill>
              <a:effectLst/>
              <a:latin typeface="Arial" panose="020B0604020202020204" pitchFamily="34" charset="0"/>
              <a:ea typeface="+mn-ea"/>
              <a:cs typeface="Arial" panose="020B0604020202020204" pitchFamily="34" charset="0"/>
            </a:rPr>
          </a:br>
          <a:r>
            <a:rPr lang="en-US" sz="1400">
              <a:solidFill>
                <a:schemeClr val="bg1"/>
              </a:solidFill>
              <a:effectLst/>
              <a:latin typeface="Arial" panose="020B0604020202020204" pitchFamily="34" charset="0"/>
              <a:ea typeface="+mn-ea"/>
              <a:cs typeface="Arial" panose="020B0604020202020204" pitchFamily="34" charset="0"/>
            </a:rPr>
            <a:t>For ACI World, the updated data collection form is essential for advocating on behalf of its members at ICAO and in discussions with key industry stakeholders. The comprehensive data will support ACI</a:t>
          </a:r>
          <a:r>
            <a:rPr lang="en-US" sz="1400" baseline="0">
              <a:solidFill>
                <a:schemeClr val="bg1"/>
              </a:solidFill>
              <a:effectLst/>
              <a:latin typeface="Arial" panose="020B0604020202020204" pitchFamily="34" charset="0"/>
              <a:ea typeface="+mn-ea"/>
              <a:cs typeface="Arial" panose="020B0604020202020204" pitchFamily="34" charset="0"/>
            </a:rPr>
            <a:t> World's</a:t>
          </a:r>
          <a:r>
            <a:rPr lang="en-US" sz="1400">
              <a:solidFill>
                <a:schemeClr val="bg1"/>
              </a:solidFill>
              <a:effectLst/>
              <a:latin typeface="Arial" panose="020B0604020202020204" pitchFamily="34" charset="0"/>
              <a:ea typeface="+mn-ea"/>
              <a:cs typeface="Arial" panose="020B0604020202020204" pitchFamily="34" charset="0"/>
            </a:rPr>
            <a:t> efforts to develop updated handbooks, create more relevant safety reports, and enhance benchmarking tools. By using this data to make better-informed, data-driven decisions, ACI can effectively represent its members’ interests and help the industry address current challenges, ensuring that members are well-equipped to adapt and succeed in an evolving environment.</a:t>
          </a:r>
        </a:p>
      </xdr:txBody>
    </xdr:sp>
    <xdr:clientData/>
  </xdr:twoCellAnchor>
  <xdr:twoCellAnchor>
    <xdr:from>
      <xdr:col>0</xdr:col>
      <xdr:colOff>222438</xdr:colOff>
      <xdr:row>51</xdr:row>
      <xdr:rowOff>53417</xdr:rowOff>
    </xdr:from>
    <xdr:to>
      <xdr:col>8</xdr:col>
      <xdr:colOff>172695</xdr:colOff>
      <xdr:row>58</xdr:row>
      <xdr:rowOff>142875</xdr:rowOff>
    </xdr:to>
    <xdr:sp macro="" textlink="">
      <xdr:nvSpPr>
        <xdr:cNvPr id="10" name="TextBox 9">
          <a:extLst>
            <a:ext uri="{FF2B5EF4-FFF2-40B4-BE49-F238E27FC236}">
              <a16:creationId xmlns:a16="http://schemas.microsoft.com/office/drawing/2014/main" id="{FB6EAA8E-943B-8A47-8AB7-CB5A2F28F811}"/>
            </a:ext>
          </a:extLst>
        </xdr:cNvPr>
        <xdr:cNvSpPr txBox="1"/>
      </xdr:nvSpPr>
      <xdr:spPr>
        <a:xfrm>
          <a:off x="222438" y="9330767"/>
          <a:ext cx="5893857" cy="1289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400">
              <a:solidFill>
                <a:schemeClr val="bg1"/>
              </a:solidFill>
              <a:effectLst/>
              <a:latin typeface="Arial" panose="020B0604020202020204" pitchFamily="34" charset="0"/>
              <a:ea typeface="+mn-ea"/>
              <a:cs typeface="Arial" panose="020B0604020202020204" pitchFamily="34" charset="0"/>
            </a:rPr>
            <a:t>The ACI World Safety data collection has been an essential tool for gathering insights into airport safety and operations over the years. However, with the aviation industry evolving rapidly, the form has now been updated to better address the current trends and challenges that member airports are facing. </a:t>
          </a:r>
          <a:endParaRPr lang="en-US" sz="1100">
            <a:solidFill>
              <a:schemeClr val="bg1"/>
            </a:solidFill>
            <a:effectLst/>
            <a:latin typeface="Arial" panose="020B0604020202020204" pitchFamily="34" charset="0"/>
            <a:cs typeface="Arial" panose="020B0604020202020204" pitchFamily="34" charset="0"/>
          </a:endParaRPr>
        </a:p>
      </xdr:txBody>
    </xdr:sp>
    <xdr:clientData/>
  </xdr:twoCellAnchor>
  <xdr:twoCellAnchor>
    <xdr:from>
      <xdr:col>8</xdr:col>
      <xdr:colOff>648300</xdr:colOff>
      <xdr:row>51</xdr:row>
      <xdr:rowOff>20452</xdr:rowOff>
    </xdr:from>
    <xdr:to>
      <xdr:col>16</xdr:col>
      <xdr:colOff>571500</xdr:colOff>
      <xdr:row>69</xdr:row>
      <xdr:rowOff>57150</xdr:rowOff>
    </xdr:to>
    <xdr:sp macro="" textlink="">
      <xdr:nvSpPr>
        <xdr:cNvPr id="12" name="TextBox 11">
          <a:extLst>
            <a:ext uri="{FF2B5EF4-FFF2-40B4-BE49-F238E27FC236}">
              <a16:creationId xmlns:a16="http://schemas.microsoft.com/office/drawing/2014/main" id="{7552999D-F8BF-4E4E-892A-7D9AD2D6BFD6}"/>
            </a:ext>
          </a:extLst>
        </xdr:cNvPr>
        <xdr:cNvSpPr txBox="1"/>
      </xdr:nvSpPr>
      <xdr:spPr>
        <a:xfrm>
          <a:off x="6591900" y="9297802"/>
          <a:ext cx="5866800" cy="3122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600" b="1">
              <a:solidFill>
                <a:schemeClr val="bg1"/>
              </a:solidFill>
              <a:effectLst/>
              <a:latin typeface="Arial" panose="020B0604020202020204" pitchFamily="34" charset="0"/>
              <a:ea typeface="+mn-ea"/>
              <a:cs typeface="Arial" panose="020B0604020202020204" pitchFamily="34" charset="0"/>
            </a:rPr>
            <a:t>Benefits for airports</a:t>
          </a:r>
          <a:br>
            <a:rPr lang="en-US" sz="1100">
              <a:solidFill>
                <a:schemeClr val="bg1"/>
              </a:solidFill>
              <a:effectLst/>
              <a:latin typeface="Arial" panose="020B0604020202020204" pitchFamily="34" charset="0"/>
              <a:ea typeface="+mn-ea"/>
              <a:cs typeface="Arial" panose="020B0604020202020204" pitchFamily="34" charset="0"/>
            </a:rPr>
          </a:br>
          <a:r>
            <a:rPr lang="en-US" sz="1400">
              <a:solidFill>
                <a:schemeClr val="bg1"/>
              </a:solidFill>
              <a:effectLst/>
              <a:latin typeface="Arial" panose="020B0604020202020204" pitchFamily="34" charset="0"/>
              <a:ea typeface="+mn-ea"/>
              <a:cs typeface="Arial" panose="020B0604020202020204" pitchFamily="34" charset="0"/>
            </a:rPr>
            <a:t>By completing the updated form, airports gain access to ACI</a:t>
          </a:r>
          <a:r>
            <a:rPr lang="en-US" sz="1400" baseline="0">
              <a:solidFill>
                <a:schemeClr val="bg1"/>
              </a:solidFill>
              <a:effectLst/>
              <a:latin typeface="Arial" panose="020B0604020202020204" pitchFamily="34" charset="0"/>
              <a:ea typeface="+mn-ea"/>
              <a:cs typeface="Arial" panose="020B0604020202020204" pitchFamily="34" charset="0"/>
            </a:rPr>
            <a:t> World's</a:t>
          </a:r>
          <a:r>
            <a:rPr lang="en-US" sz="1400">
              <a:solidFill>
                <a:schemeClr val="bg1"/>
              </a:solidFill>
              <a:effectLst/>
              <a:latin typeface="Arial" panose="020B0604020202020204" pitchFamily="34" charset="0"/>
              <a:ea typeface="+mn-ea"/>
              <a:cs typeface="Arial" panose="020B0604020202020204" pitchFamily="34" charset="0"/>
            </a:rPr>
            <a:t> enhanced benchmarking platform, which allows them to compare their performance on key safety and operational metrics, including runway safety, disabled aircraft removal, and ground handling practices. The data also provides insights into infrastructure, equipment availability, and incident management, helping airports understand how they measure up to industry standards.</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1400">
            <a:solidFill>
              <a:schemeClr val="bg1"/>
            </a:solidFill>
            <a:effectLst/>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400">
              <a:solidFill>
                <a:schemeClr val="bg1"/>
              </a:solidFill>
              <a:effectLst/>
              <a:latin typeface="Arial" panose="020B0604020202020204" pitchFamily="34" charset="0"/>
              <a:ea typeface="+mn-ea"/>
              <a:cs typeface="Arial" panose="020B0604020202020204" pitchFamily="34" charset="0"/>
            </a:rPr>
            <a:t>The benchmarking capabilities empower airports to identify strengths and areas for improvement, make data-driven decisions, and adopt best practices. Additionally, the form addresses emerging challenges, such as the impact of climate change and new technologies, enabling continuous improvement in safety and operations.</a:t>
          </a:r>
          <a:endParaRPr lang="en-US" sz="1100">
            <a:solidFill>
              <a:schemeClr val="bg1"/>
            </a:solidFill>
            <a:effectLst/>
            <a:latin typeface="Arial" panose="020B0604020202020204" pitchFamily="34" charset="0"/>
            <a:cs typeface="Arial" panose="020B0604020202020204" pitchFamily="34" charset="0"/>
          </a:endParaRPr>
        </a:p>
      </xdr:txBody>
    </xdr:sp>
    <xdr:clientData/>
  </xdr:twoCellAnchor>
  <xdr:twoCellAnchor>
    <xdr:from>
      <xdr:col>0</xdr:col>
      <xdr:colOff>248228</xdr:colOff>
      <xdr:row>48</xdr:row>
      <xdr:rowOff>128076</xdr:rowOff>
    </xdr:from>
    <xdr:to>
      <xdr:col>3</xdr:col>
      <xdr:colOff>669636</xdr:colOff>
      <xdr:row>51</xdr:row>
      <xdr:rowOff>86573</xdr:rowOff>
    </xdr:to>
    <xdr:sp macro="" textlink="">
      <xdr:nvSpPr>
        <xdr:cNvPr id="14" name="Intro">
          <a:extLst>
            <a:ext uri="{FF2B5EF4-FFF2-40B4-BE49-F238E27FC236}">
              <a16:creationId xmlns:a16="http://schemas.microsoft.com/office/drawing/2014/main" id="{D72D964A-8D55-4D46-BB82-BE0D080CF8A7}"/>
            </a:ext>
          </a:extLst>
        </xdr:cNvPr>
        <xdr:cNvSpPr/>
      </xdr:nvSpPr>
      <xdr:spPr>
        <a:xfrm>
          <a:off x="248228" y="7938576"/>
          <a:ext cx="2897908" cy="52999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2000" b="1">
              <a:solidFill>
                <a:schemeClr val="bg1"/>
              </a:solidFill>
              <a:effectLst/>
              <a:latin typeface="Arial" panose="020B0604020202020204" pitchFamily="34" charset="0"/>
              <a:cs typeface="Arial" panose="020B0604020202020204" pitchFamily="34" charset="0"/>
            </a:rPr>
            <a:t>Introduction</a:t>
          </a:r>
        </a:p>
        <a:p>
          <a:pPr algn="l"/>
          <a:endParaRPr lang="en-US" sz="2800">
            <a:solidFill>
              <a:schemeClr val="bg1"/>
            </a:solidFill>
            <a:effectLst/>
            <a:latin typeface="Arial" panose="020B0604020202020204" pitchFamily="34" charset="0"/>
            <a:cs typeface="Arial" panose="020B0604020202020204" pitchFamily="34" charset="0"/>
          </a:endParaRPr>
        </a:p>
      </xdr:txBody>
    </xdr:sp>
    <xdr:clientData/>
  </xdr:twoCellAnchor>
  <xdr:twoCellAnchor>
    <xdr:from>
      <xdr:col>8</xdr:col>
      <xdr:colOff>610200</xdr:colOff>
      <xdr:row>69</xdr:row>
      <xdr:rowOff>27120</xdr:rowOff>
    </xdr:from>
    <xdr:to>
      <xdr:col>16</xdr:col>
      <xdr:colOff>721095</xdr:colOff>
      <xdr:row>80</xdr:row>
      <xdr:rowOff>57150</xdr:rowOff>
    </xdr:to>
    <xdr:sp macro="" textlink="">
      <xdr:nvSpPr>
        <xdr:cNvPr id="15" name="TextBox 14">
          <a:extLst>
            <a:ext uri="{FF2B5EF4-FFF2-40B4-BE49-F238E27FC236}">
              <a16:creationId xmlns:a16="http://schemas.microsoft.com/office/drawing/2014/main" id="{891D63EB-61DD-634F-AEB8-0F5426583CB7}"/>
            </a:ext>
          </a:extLst>
        </xdr:cNvPr>
        <xdr:cNvSpPr txBox="1"/>
      </xdr:nvSpPr>
      <xdr:spPr>
        <a:xfrm>
          <a:off x="6553800" y="12390570"/>
          <a:ext cx="6054495" cy="19159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effectLst/>
              <a:latin typeface="Arial" panose="020B0604020202020204" pitchFamily="34" charset="0"/>
              <a:ea typeface="+mn-ea"/>
              <a:cs typeface="Arial" panose="020B0604020202020204" pitchFamily="34" charset="0"/>
            </a:rPr>
            <a:t>Confidentiality</a:t>
          </a:r>
          <a:br>
            <a:rPr lang="en-US" sz="1100">
              <a:solidFill>
                <a:schemeClr val="bg1"/>
              </a:solidFill>
              <a:effectLst/>
              <a:latin typeface="Arial" panose="020B0604020202020204" pitchFamily="34" charset="0"/>
              <a:ea typeface="+mn-ea"/>
              <a:cs typeface="Arial" panose="020B0604020202020204" pitchFamily="34" charset="0"/>
            </a:rPr>
          </a:br>
          <a:r>
            <a:rPr lang="en-US" sz="1400">
              <a:solidFill>
                <a:schemeClr val="bg1"/>
              </a:solidFill>
              <a:effectLst/>
              <a:latin typeface="Arial" panose="020B0604020202020204" pitchFamily="34" charset="0"/>
              <a:ea typeface="+mn-ea"/>
              <a:cs typeface="Arial" panose="020B0604020202020204" pitchFamily="34" charset="0"/>
            </a:rPr>
            <a:t>ACI World is committed to maintaining the confidentiality of all data submitted through the form. Data will be securely stored and used exclusively for analysis, benchmarking, and industry advocacy. Individual airport data will not be disclosed without consent, and all benchmarking results will be presented in an aggregated, anonymized format to ensure privacy. Members can confidently contribute, knowing their data is handled with the highest level of discretion.</a:t>
          </a:r>
        </a:p>
      </xdr:txBody>
    </xdr:sp>
    <xdr:clientData/>
  </xdr:twoCellAnchor>
  <xdr:twoCellAnchor>
    <xdr:from>
      <xdr:col>2</xdr:col>
      <xdr:colOff>373207</xdr:colOff>
      <xdr:row>0</xdr:row>
      <xdr:rowOff>638175</xdr:rowOff>
    </xdr:from>
    <xdr:to>
      <xdr:col>15</xdr:col>
      <xdr:colOff>809625</xdr:colOff>
      <xdr:row>0</xdr:row>
      <xdr:rowOff>1285875</xdr:rowOff>
    </xdr:to>
    <xdr:sp macro="" textlink="">
      <xdr:nvSpPr>
        <xdr:cNvPr id="17" name="TextBox 16">
          <a:extLst>
            <a:ext uri="{FF2B5EF4-FFF2-40B4-BE49-F238E27FC236}">
              <a16:creationId xmlns:a16="http://schemas.microsoft.com/office/drawing/2014/main" id="{354AA85E-D766-704F-8F58-F5E66C807650}"/>
            </a:ext>
          </a:extLst>
        </xdr:cNvPr>
        <xdr:cNvSpPr txBox="1"/>
      </xdr:nvSpPr>
      <xdr:spPr>
        <a:xfrm>
          <a:off x="2024207" y="638175"/>
          <a:ext cx="11167918"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800" b="1" i="0">
              <a:solidFill>
                <a:schemeClr val="bg1"/>
              </a:solidFill>
              <a:latin typeface="Arial" panose="020B0604020202020204" pitchFamily="34" charset="0"/>
              <a:cs typeface="Arial" panose="020B0604020202020204" pitchFamily="34" charset="0"/>
            </a:rPr>
            <a:t> SAFETY and OPERATIONS DATA COLLECTION FORM</a:t>
          </a:r>
        </a:p>
      </xdr:txBody>
    </xdr:sp>
    <xdr:clientData/>
  </xdr:twoCellAnchor>
  <xdr:twoCellAnchor>
    <xdr:from>
      <xdr:col>8</xdr:col>
      <xdr:colOff>80595</xdr:colOff>
      <xdr:row>0</xdr:row>
      <xdr:rowOff>1492539</xdr:rowOff>
    </xdr:from>
    <xdr:to>
      <xdr:col>17</xdr:col>
      <xdr:colOff>171450</xdr:colOff>
      <xdr:row>0</xdr:row>
      <xdr:rowOff>2001679</xdr:rowOff>
    </xdr:to>
    <xdr:sp macro="" textlink="">
      <xdr:nvSpPr>
        <xdr:cNvPr id="18" name="TextBox 17">
          <a:extLst>
            <a:ext uri="{FF2B5EF4-FFF2-40B4-BE49-F238E27FC236}">
              <a16:creationId xmlns:a16="http://schemas.microsoft.com/office/drawing/2014/main" id="{BA8FD7A8-BF68-014F-A0C1-3AE9BE7AA5D3}"/>
            </a:ext>
          </a:extLst>
        </xdr:cNvPr>
        <xdr:cNvSpPr txBox="1"/>
      </xdr:nvSpPr>
      <xdr:spPr>
        <a:xfrm>
          <a:off x="6684595" y="1492539"/>
          <a:ext cx="7520355" cy="5091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2800" b="1" i="0">
              <a:solidFill>
                <a:schemeClr val="bg1"/>
              </a:solidFill>
              <a:latin typeface="Arial" panose="020B0604020202020204" pitchFamily="34" charset="0"/>
              <a:cs typeface="Arial" panose="020B0604020202020204" pitchFamily="34" charset="0"/>
            </a:rPr>
            <a:t>Introduction and User Guide</a:t>
          </a:r>
        </a:p>
      </xdr:txBody>
    </xdr:sp>
    <xdr:clientData/>
  </xdr:twoCellAnchor>
  <xdr:twoCellAnchor>
    <xdr:from>
      <xdr:col>0</xdr:col>
      <xdr:colOff>0</xdr:colOff>
      <xdr:row>82</xdr:row>
      <xdr:rowOff>50800</xdr:rowOff>
    </xdr:from>
    <xdr:to>
      <xdr:col>17</xdr:col>
      <xdr:colOff>366500</xdr:colOff>
      <xdr:row>155</xdr:row>
      <xdr:rowOff>38100</xdr:rowOff>
    </xdr:to>
    <xdr:sp macro="" textlink="">
      <xdr:nvSpPr>
        <xdr:cNvPr id="19" name="TextBox 18">
          <a:extLst>
            <a:ext uri="{FF2B5EF4-FFF2-40B4-BE49-F238E27FC236}">
              <a16:creationId xmlns:a16="http://schemas.microsoft.com/office/drawing/2014/main" id="{8BA21C9D-627B-4E4B-AD88-3F1720017502}"/>
            </a:ext>
          </a:extLst>
        </xdr:cNvPr>
        <xdr:cNvSpPr txBox="1"/>
      </xdr:nvSpPr>
      <xdr:spPr>
        <a:xfrm>
          <a:off x="0" y="14884400"/>
          <a:ext cx="14400000" cy="13893800"/>
        </a:xfrm>
        <a:prstGeom prst="rect">
          <a:avLst/>
        </a:prstGeom>
        <a:solidFill>
          <a:schemeClr val="bg1"/>
        </a:solidFill>
        <a:ln w="9525" cmpd="sng">
          <a:solidFill>
            <a:schemeClr val="lt1">
              <a:shade val="50000"/>
            </a:schemeClr>
          </a:solidFill>
        </a:ln>
        <a:effectLst/>
        <a:scene3d>
          <a:camera prst="orthographicFront"/>
          <a:lightRig rig="threePt" dir="t"/>
        </a:scene3d>
        <a:sp3d>
          <a:bevelT w="139700" prst="cross"/>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439318</xdr:colOff>
      <xdr:row>83</xdr:row>
      <xdr:rowOff>101264</xdr:rowOff>
    </xdr:from>
    <xdr:to>
      <xdr:col>16</xdr:col>
      <xdr:colOff>321310</xdr:colOff>
      <xdr:row>90</xdr:row>
      <xdr:rowOff>95250</xdr:rowOff>
    </xdr:to>
    <xdr:sp macro="" textlink="">
      <xdr:nvSpPr>
        <xdr:cNvPr id="22" name="TextBox 51">
          <a:extLst>
            <a:ext uri="{FF2B5EF4-FFF2-40B4-BE49-F238E27FC236}">
              <a16:creationId xmlns:a16="http://schemas.microsoft.com/office/drawing/2014/main" id="{D9B067B9-0C24-4C4D-80CD-D2010313EA18}"/>
            </a:ext>
          </a:extLst>
        </xdr:cNvPr>
        <xdr:cNvSpPr txBox="1"/>
      </xdr:nvSpPr>
      <xdr:spPr>
        <a:xfrm>
          <a:off x="439318" y="14865014"/>
          <a:ext cx="11769192" cy="11941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a:r>
            <a:rPr lang="en-GB" sz="2000" b="1" i="0">
              <a:solidFill>
                <a:srgbClr val="003A8C"/>
              </a:solidFill>
              <a:effectLst/>
              <a:latin typeface="Arial" panose="020B0604020202020204" pitchFamily="34" charset="0"/>
              <a:ea typeface="+mn-ea"/>
              <a:cs typeface="Arial" panose="020B0604020202020204" pitchFamily="34" charset="0"/>
            </a:rPr>
            <a:t>User guide</a:t>
          </a:r>
        </a:p>
        <a:p>
          <a:pPr marL="0" indent="0" algn="l"/>
          <a:r>
            <a:rPr lang="en-GB" sz="1400" b="0" i="0">
              <a:solidFill>
                <a:schemeClr val="tx1"/>
              </a:solidFill>
              <a:effectLst/>
              <a:latin typeface="Arial" panose="020B0604020202020204" pitchFamily="34" charset="0"/>
              <a:ea typeface="+mn-ea"/>
              <a:cs typeface="Arial" panose="020B0604020202020204" pitchFamily="34" charset="0"/>
            </a:rPr>
            <a:t>The form is designed to facilitate data entry and minimize manual input by reducing the need for text-based responses. Wherever possible, predefined options and structured formats have been implemented to streamline the process and ensure consistency across submissions. In the boxes below, you</a:t>
          </a:r>
          <a:r>
            <a:rPr lang="en-GB" sz="1400" b="0" i="0" baseline="0">
              <a:solidFill>
                <a:schemeClr val="tx1"/>
              </a:solidFill>
              <a:effectLst/>
              <a:latin typeface="Arial" panose="020B0604020202020204" pitchFamily="34" charset="0"/>
              <a:ea typeface="+mn-ea"/>
              <a:cs typeface="Arial" panose="020B0604020202020204" pitchFamily="34" charset="0"/>
            </a:rPr>
            <a:t> wi</a:t>
          </a:r>
          <a:r>
            <a:rPr lang="en-GB" sz="1400" b="0" i="0">
              <a:solidFill>
                <a:schemeClr val="tx1"/>
              </a:solidFill>
              <a:effectLst/>
              <a:latin typeface="Arial" panose="020B0604020202020204" pitchFamily="34" charset="0"/>
              <a:ea typeface="+mn-ea"/>
              <a:cs typeface="Arial" panose="020B0604020202020204" pitchFamily="34" charset="0"/>
            </a:rPr>
            <a:t>ll find guides to assist you with data entry.</a:t>
          </a:r>
        </a:p>
        <a:p>
          <a:pPr marL="0" indent="0" algn="l"/>
          <a:endParaRPr lang="en-GB" sz="1400" b="0" i="0">
            <a:solidFill>
              <a:schemeClr val="tx1"/>
            </a:solidFill>
            <a:effectLst/>
            <a:latin typeface="Arial" panose="020B0604020202020204" pitchFamily="34" charset="0"/>
            <a:ea typeface="+mn-ea"/>
            <a:cs typeface="Arial" panose="020B0604020202020204" pitchFamily="34" charset="0"/>
          </a:endParaRPr>
        </a:p>
        <a:p>
          <a:pPr marL="0" indent="0" algn="l"/>
          <a:endParaRPr lang="en-GB" sz="1400" b="0" i="0">
            <a:solidFill>
              <a:schemeClr val="tx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702310</xdr:colOff>
      <xdr:row>90</xdr:row>
      <xdr:rowOff>21591</xdr:rowOff>
    </xdr:from>
    <xdr:to>
      <xdr:col>8</xdr:col>
      <xdr:colOff>210690</xdr:colOff>
      <xdr:row>102</xdr:row>
      <xdr:rowOff>479991</xdr:rowOff>
    </xdr:to>
    <xdr:grpSp>
      <xdr:nvGrpSpPr>
        <xdr:cNvPr id="16" name="Group 15">
          <a:extLst>
            <a:ext uri="{FF2B5EF4-FFF2-40B4-BE49-F238E27FC236}">
              <a16:creationId xmlns:a16="http://schemas.microsoft.com/office/drawing/2014/main" id="{FC900169-1E7A-0301-5A75-54025332FF8D}"/>
            </a:ext>
          </a:extLst>
        </xdr:cNvPr>
        <xdr:cNvGrpSpPr/>
      </xdr:nvGrpSpPr>
      <xdr:grpSpPr>
        <a:xfrm>
          <a:off x="702310" y="18087341"/>
          <a:ext cx="5265713" cy="2617400"/>
          <a:chOff x="584200" y="15646399"/>
          <a:chExt cx="6120000" cy="2592000"/>
        </a:xfrm>
      </xdr:grpSpPr>
      <xdr:sp macro="" textlink="">
        <xdr:nvSpPr>
          <xdr:cNvPr id="23" name="Rounded Rectangle 22">
            <a:extLst>
              <a:ext uri="{FF2B5EF4-FFF2-40B4-BE49-F238E27FC236}">
                <a16:creationId xmlns:a16="http://schemas.microsoft.com/office/drawing/2014/main" id="{5C03BF30-9E9D-5E42-9D94-4714544F9BF4}"/>
              </a:ext>
            </a:extLst>
          </xdr:cNvPr>
          <xdr:cNvSpPr/>
        </xdr:nvSpPr>
        <xdr:spPr>
          <a:xfrm>
            <a:off x="584200" y="15646399"/>
            <a:ext cx="6120000" cy="2592000"/>
          </a:xfrm>
          <a:prstGeom prst="roundRect">
            <a:avLst/>
          </a:prstGeom>
          <a:solidFill>
            <a:srgbClr val="CFD1D9"/>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effectLst/>
              <a:latin typeface="Arial" panose="020B0604020202020204" pitchFamily="34" charset="0"/>
              <a:cs typeface="Arial" panose="020B0604020202020204" pitchFamily="34" charset="0"/>
            </a:endParaRPr>
          </a:p>
        </xdr:txBody>
      </xdr:sp>
      <xdr:sp macro="" textlink="">
        <xdr:nvSpPr>
          <xdr:cNvPr id="24" name="TextBox 51">
            <a:extLst>
              <a:ext uri="{FF2B5EF4-FFF2-40B4-BE49-F238E27FC236}">
                <a16:creationId xmlns:a16="http://schemas.microsoft.com/office/drawing/2014/main" id="{437A03D7-801D-9244-899F-29F2A55732A4}"/>
              </a:ext>
            </a:extLst>
          </xdr:cNvPr>
          <xdr:cNvSpPr txBox="1"/>
        </xdr:nvSpPr>
        <xdr:spPr>
          <a:xfrm>
            <a:off x="938429" y="15890582"/>
            <a:ext cx="2782670" cy="23145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a:r>
              <a:rPr lang="en-GB" sz="1600" b="1" i="0">
                <a:solidFill>
                  <a:srgbClr val="003A8C"/>
                </a:solidFill>
                <a:effectLst/>
                <a:latin typeface="Arial" panose="020B0604020202020204" pitchFamily="34" charset="0"/>
                <a:ea typeface="+mn-ea"/>
                <a:cs typeface="Arial" panose="020B0604020202020204" pitchFamily="34" charset="0"/>
              </a:rPr>
              <a:t>Guide 1</a:t>
            </a:r>
          </a:p>
          <a:p>
            <a:pPr marL="0" indent="0" algn="l"/>
            <a:r>
              <a:rPr lang="en-GB" sz="1400" b="0" i="0">
                <a:solidFill>
                  <a:schemeClr val="tx1"/>
                </a:solidFill>
                <a:effectLst/>
                <a:latin typeface="Arial" panose="020B0604020202020204" pitchFamily="34" charset="0"/>
                <a:ea typeface="+mn-ea"/>
                <a:cs typeface="Arial" panose="020B0604020202020204" pitchFamily="34" charset="0"/>
              </a:rPr>
              <a:t>All fields intended for data entry are highlighted in light gray, as demonstrated below. This visual cue helps users easily identify where to input data and ensures a smooth and efficient form completion process.</a:t>
            </a:r>
          </a:p>
          <a:p>
            <a:pPr marL="0" indent="0" algn="l"/>
            <a:endParaRPr lang="en-GB" sz="1400" b="0" i="0">
              <a:solidFill>
                <a:schemeClr val="tx1"/>
              </a:solidFill>
              <a:effectLst/>
              <a:latin typeface="Arial" panose="020B0604020202020204" pitchFamily="34" charset="0"/>
              <a:ea typeface="+mn-ea"/>
              <a:cs typeface="Arial" panose="020B0604020202020204" pitchFamily="34" charset="0"/>
            </a:endParaRPr>
          </a:p>
        </xdr:txBody>
      </xdr:sp>
      <xdr:pic>
        <xdr:nvPicPr>
          <xdr:cNvPr id="20" name="Picture 19">
            <a:extLst>
              <a:ext uri="{FF2B5EF4-FFF2-40B4-BE49-F238E27FC236}">
                <a16:creationId xmlns:a16="http://schemas.microsoft.com/office/drawing/2014/main" id="{94CE4CE5-B53F-6763-0FFA-4637F13B31FB}"/>
              </a:ext>
            </a:extLst>
          </xdr:cNvPr>
          <xdr:cNvPicPr>
            <a:picLocks noChangeAspect="1"/>
          </xdr:cNvPicPr>
        </xdr:nvPicPr>
        <xdr:blipFill>
          <a:blip xmlns:r="http://schemas.openxmlformats.org/officeDocument/2006/relationships" r:embed="rId1"/>
          <a:stretch>
            <a:fillRect/>
          </a:stretch>
        </xdr:blipFill>
        <xdr:spPr>
          <a:xfrm>
            <a:off x="3886200" y="16141700"/>
            <a:ext cx="2400300" cy="1397000"/>
          </a:xfrm>
          <a:prstGeom prst="rect">
            <a:avLst/>
          </a:prstGeom>
        </xdr:spPr>
      </xdr:pic>
      <xdr:sp macro="" textlink="">
        <xdr:nvSpPr>
          <xdr:cNvPr id="26" name="Rectangle 25">
            <a:extLst>
              <a:ext uri="{FF2B5EF4-FFF2-40B4-BE49-F238E27FC236}">
                <a16:creationId xmlns:a16="http://schemas.microsoft.com/office/drawing/2014/main" id="{781C63B7-8E2D-7EEC-FE93-E6D47A6E1C4F}"/>
              </a:ext>
            </a:extLst>
          </xdr:cNvPr>
          <xdr:cNvSpPr/>
        </xdr:nvSpPr>
        <xdr:spPr>
          <a:xfrm>
            <a:off x="3746500" y="16973852"/>
            <a:ext cx="2616200" cy="594683"/>
          </a:xfrm>
          <a:prstGeom prst="rect">
            <a:avLst/>
          </a:prstGeom>
          <a:noFill/>
          <a:ln w="38100" cap="flat" cmpd="sng" algn="ctr">
            <a:solidFill>
              <a:srgbClr val="FD116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effectLst/>
              <a:latin typeface="Arial" panose="020B0604020202020204" pitchFamily="34" charset="0"/>
              <a:cs typeface="Arial" panose="020B0604020202020204" pitchFamily="34" charset="0"/>
            </a:endParaRPr>
          </a:p>
        </xdr:txBody>
      </xdr:sp>
    </xdr:grpSp>
    <xdr:clientData/>
  </xdr:twoCellAnchor>
  <xdr:twoCellAnchor>
    <xdr:from>
      <xdr:col>8</xdr:col>
      <xdr:colOff>457199</xdr:colOff>
      <xdr:row>90</xdr:row>
      <xdr:rowOff>25401</xdr:rowOff>
    </xdr:from>
    <xdr:to>
      <xdr:col>15</xdr:col>
      <xdr:colOff>798699</xdr:colOff>
      <xdr:row>104</xdr:row>
      <xdr:rowOff>12700</xdr:rowOff>
    </xdr:to>
    <xdr:grpSp>
      <xdr:nvGrpSpPr>
        <xdr:cNvPr id="35" name="Group 34">
          <a:extLst>
            <a:ext uri="{FF2B5EF4-FFF2-40B4-BE49-F238E27FC236}">
              <a16:creationId xmlns:a16="http://schemas.microsoft.com/office/drawing/2014/main" id="{74A950FD-53C5-D2CF-DFF6-C05F3F5B0B01}"/>
            </a:ext>
          </a:extLst>
        </xdr:cNvPr>
        <xdr:cNvGrpSpPr/>
      </xdr:nvGrpSpPr>
      <xdr:grpSpPr>
        <a:xfrm>
          <a:off x="6214532" y="18091151"/>
          <a:ext cx="5302967" cy="2887132"/>
          <a:chOff x="7251699" y="16687801"/>
          <a:chExt cx="6120000" cy="2639326"/>
        </a:xfrm>
        <a:effectLst/>
      </xdr:grpSpPr>
      <xdr:grpSp>
        <xdr:nvGrpSpPr>
          <xdr:cNvPr id="28" name="Group 27">
            <a:extLst>
              <a:ext uri="{FF2B5EF4-FFF2-40B4-BE49-F238E27FC236}">
                <a16:creationId xmlns:a16="http://schemas.microsoft.com/office/drawing/2014/main" id="{5E7FD073-EC6D-3C45-B240-25EB51F47A38}"/>
              </a:ext>
            </a:extLst>
          </xdr:cNvPr>
          <xdr:cNvGrpSpPr/>
        </xdr:nvGrpSpPr>
        <xdr:grpSpPr>
          <a:xfrm>
            <a:off x="7251699" y="16687801"/>
            <a:ext cx="6120000" cy="2639326"/>
            <a:chOff x="7327899" y="16103601"/>
            <a:chExt cx="6120000" cy="2639326"/>
          </a:xfrm>
        </xdr:grpSpPr>
        <xdr:sp macro="" textlink="">
          <xdr:nvSpPr>
            <xdr:cNvPr id="29" name="Rounded Rectangle 28">
              <a:extLst>
                <a:ext uri="{FF2B5EF4-FFF2-40B4-BE49-F238E27FC236}">
                  <a16:creationId xmlns:a16="http://schemas.microsoft.com/office/drawing/2014/main" id="{D27C8478-FBDF-FF51-AC8D-95CF118378BD}"/>
                </a:ext>
              </a:extLst>
            </xdr:cNvPr>
            <xdr:cNvSpPr/>
          </xdr:nvSpPr>
          <xdr:spPr>
            <a:xfrm>
              <a:off x="7327899" y="16103601"/>
              <a:ext cx="6120000" cy="2394098"/>
            </a:xfrm>
            <a:prstGeom prst="roundRect">
              <a:avLst/>
            </a:prstGeom>
            <a:solidFill>
              <a:srgbClr val="CFD1D9"/>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effectLst/>
                <a:latin typeface="Arial" panose="020B0604020202020204" pitchFamily="34" charset="0"/>
                <a:cs typeface="Arial" panose="020B0604020202020204" pitchFamily="34" charset="0"/>
              </a:endParaRPr>
            </a:p>
          </xdr:txBody>
        </xdr:sp>
        <xdr:sp macro="" textlink="">
          <xdr:nvSpPr>
            <xdr:cNvPr id="30" name="TextBox 51">
              <a:extLst>
                <a:ext uri="{FF2B5EF4-FFF2-40B4-BE49-F238E27FC236}">
                  <a16:creationId xmlns:a16="http://schemas.microsoft.com/office/drawing/2014/main" id="{D70C7CE6-66F0-9519-2B64-4FE18A2AABB9}"/>
                </a:ext>
              </a:extLst>
            </xdr:cNvPr>
            <xdr:cNvSpPr txBox="1"/>
          </xdr:nvSpPr>
          <xdr:spPr>
            <a:xfrm>
              <a:off x="7504329" y="16333769"/>
              <a:ext cx="3309721" cy="24091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a:r>
                <a:rPr lang="en-GB" sz="1600" b="1" i="0">
                  <a:solidFill>
                    <a:srgbClr val="003A8C"/>
                  </a:solidFill>
                  <a:effectLst/>
                  <a:latin typeface="Arial" panose="020B0604020202020204" pitchFamily="34" charset="0"/>
                  <a:ea typeface="+mn-ea"/>
                  <a:cs typeface="Arial" panose="020B0604020202020204" pitchFamily="34" charset="0"/>
                </a:rPr>
                <a:t>Guide 2</a:t>
              </a:r>
            </a:p>
            <a:p>
              <a:pPr marL="0" indent="0" algn="l"/>
              <a:r>
                <a:rPr lang="en-GB" sz="1400" b="0" i="0">
                  <a:solidFill>
                    <a:schemeClr val="tx1"/>
                  </a:solidFill>
                  <a:effectLst/>
                  <a:latin typeface="Arial" panose="020B0604020202020204" pitchFamily="34" charset="0"/>
                  <a:ea typeface="+mn-ea"/>
                  <a:cs typeface="Arial" panose="020B0604020202020204" pitchFamily="34" charset="0"/>
                </a:rPr>
                <a:t>In addition to the light gray fields for data entry, there are dark gray fields that automatically sum or calculate based on the entries above. These fields require </a:t>
              </a:r>
              <a:r>
                <a:rPr lang="en-GB" sz="1400" b="1" i="0">
                  <a:solidFill>
                    <a:schemeClr val="tx1"/>
                  </a:solidFill>
                  <a:effectLst/>
                  <a:latin typeface="Arial" panose="020B0604020202020204" pitchFamily="34" charset="0"/>
                  <a:ea typeface="+mn-ea"/>
                  <a:cs typeface="Arial" panose="020B0604020202020204" pitchFamily="34" charset="0"/>
                </a:rPr>
                <a:t>no input </a:t>
              </a:r>
              <a:r>
                <a:rPr lang="en-GB" sz="1400" b="0" i="0">
                  <a:solidFill>
                    <a:schemeClr val="tx1"/>
                  </a:solidFill>
                  <a:effectLst/>
                  <a:latin typeface="Arial" panose="020B0604020202020204" pitchFamily="34" charset="0"/>
                  <a:ea typeface="+mn-ea"/>
                  <a:cs typeface="Arial" panose="020B0604020202020204" pitchFamily="34" charset="0"/>
                </a:rPr>
                <a:t>from the user, making the process more efficient by reducing manual calculations.</a:t>
              </a:r>
            </a:p>
          </xdr:txBody>
        </xdr:sp>
      </xdr:grpSp>
      <xdr:pic>
        <xdr:nvPicPr>
          <xdr:cNvPr id="33" name="Picture 32">
            <a:extLst>
              <a:ext uri="{FF2B5EF4-FFF2-40B4-BE49-F238E27FC236}">
                <a16:creationId xmlns:a16="http://schemas.microsoft.com/office/drawing/2014/main" id="{7AE8872E-A0E2-ECA2-3013-473D47DC4655}"/>
              </a:ext>
            </a:extLst>
          </xdr:cNvPr>
          <xdr:cNvPicPr>
            <a:picLocks noChangeAspect="1"/>
          </xdr:cNvPicPr>
        </xdr:nvPicPr>
        <xdr:blipFill>
          <a:blip xmlns:r="http://schemas.openxmlformats.org/officeDocument/2006/relationships" r:embed="rId2"/>
          <a:stretch>
            <a:fillRect/>
          </a:stretch>
        </xdr:blipFill>
        <xdr:spPr>
          <a:xfrm>
            <a:off x="10988675" y="16929101"/>
            <a:ext cx="2019300" cy="1930734"/>
          </a:xfrm>
          <a:prstGeom prst="rect">
            <a:avLst/>
          </a:prstGeom>
        </xdr:spPr>
      </xdr:pic>
      <xdr:sp macro="" textlink="">
        <xdr:nvSpPr>
          <xdr:cNvPr id="34" name="Rectangle 33">
            <a:extLst>
              <a:ext uri="{FF2B5EF4-FFF2-40B4-BE49-F238E27FC236}">
                <a16:creationId xmlns:a16="http://schemas.microsoft.com/office/drawing/2014/main" id="{9C6AB360-DF03-F741-97D0-BAF1FD45DEA8}"/>
              </a:ext>
            </a:extLst>
          </xdr:cNvPr>
          <xdr:cNvSpPr/>
        </xdr:nvSpPr>
        <xdr:spPr>
          <a:xfrm>
            <a:off x="10934700" y="18291645"/>
            <a:ext cx="2120900" cy="635000"/>
          </a:xfrm>
          <a:prstGeom prst="rect">
            <a:avLst/>
          </a:prstGeom>
          <a:noFill/>
          <a:ln w="38100" cap="flat" cmpd="sng" algn="ctr">
            <a:solidFill>
              <a:srgbClr val="FD116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effectLst/>
              <a:latin typeface="Arial" panose="020B0604020202020204" pitchFamily="34" charset="0"/>
              <a:cs typeface="Arial" panose="020B0604020202020204" pitchFamily="34" charset="0"/>
            </a:endParaRPr>
          </a:p>
        </xdr:txBody>
      </xdr:sp>
    </xdr:grpSp>
    <xdr:clientData/>
  </xdr:twoCellAnchor>
  <xdr:twoCellAnchor>
    <xdr:from>
      <xdr:col>0</xdr:col>
      <xdr:colOff>702310</xdr:colOff>
      <xdr:row>104</xdr:row>
      <xdr:rowOff>152400</xdr:rowOff>
    </xdr:from>
    <xdr:to>
      <xdr:col>16</xdr:col>
      <xdr:colOff>16509</xdr:colOff>
      <xdr:row>122</xdr:row>
      <xdr:rowOff>97790</xdr:rowOff>
    </xdr:to>
    <xdr:grpSp>
      <xdr:nvGrpSpPr>
        <xdr:cNvPr id="36" name="Group 35">
          <a:extLst>
            <a:ext uri="{FF2B5EF4-FFF2-40B4-BE49-F238E27FC236}">
              <a16:creationId xmlns:a16="http://schemas.microsoft.com/office/drawing/2014/main" id="{810DD2B3-AADE-B341-8DE8-12F36E1E1CB1}"/>
            </a:ext>
          </a:extLst>
        </xdr:cNvPr>
        <xdr:cNvGrpSpPr/>
      </xdr:nvGrpSpPr>
      <xdr:grpSpPr>
        <a:xfrm>
          <a:off x="702310" y="21117983"/>
          <a:ext cx="10828866" cy="3183890"/>
          <a:chOff x="7327900" y="16103600"/>
          <a:chExt cx="5569816" cy="3378200"/>
        </a:xfrm>
      </xdr:grpSpPr>
      <xdr:sp macro="" textlink="">
        <xdr:nvSpPr>
          <xdr:cNvPr id="37" name="Rounded Rectangle 36">
            <a:extLst>
              <a:ext uri="{FF2B5EF4-FFF2-40B4-BE49-F238E27FC236}">
                <a16:creationId xmlns:a16="http://schemas.microsoft.com/office/drawing/2014/main" id="{C1121616-1D9A-787B-9394-7457DBCF7068}"/>
              </a:ext>
            </a:extLst>
          </xdr:cNvPr>
          <xdr:cNvSpPr/>
        </xdr:nvSpPr>
        <xdr:spPr>
          <a:xfrm>
            <a:off x="7327900" y="16103600"/>
            <a:ext cx="5569816" cy="3378200"/>
          </a:xfrm>
          <a:prstGeom prst="roundRect">
            <a:avLst/>
          </a:prstGeom>
          <a:solidFill>
            <a:srgbClr val="CFD1D9"/>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effectLst/>
              <a:latin typeface="Arial" panose="020B0604020202020204" pitchFamily="34" charset="0"/>
              <a:cs typeface="Arial" panose="020B0604020202020204" pitchFamily="34" charset="0"/>
            </a:endParaRPr>
          </a:p>
        </xdr:txBody>
      </xdr:sp>
      <xdr:sp macro="" textlink="">
        <xdr:nvSpPr>
          <xdr:cNvPr id="38" name="TextBox 51">
            <a:extLst>
              <a:ext uri="{FF2B5EF4-FFF2-40B4-BE49-F238E27FC236}">
                <a16:creationId xmlns:a16="http://schemas.microsoft.com/office/drawing/2014/main" id="{2C03BA3F-B644-538D-6992-F7D820AE32C4}"/>
              </a:ext>
            </a:extLst>
          </xdr:cNvPr>
          <xdr:cNvSpPr txBox="1"/>
        </xdr:nvSpPr>
        <xdr:spPr>
          <a:xfrm>
            <a:off x="7504329" y="16333769"/>
            <a:ext cx="1060680" cy="11815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a:r>
              <a:rPr lang="en-GB" sz="1600" b="1" i="0">
                <a:solidFill>
                  <a:srgbClr val="003A8C"/>
                </a:solidFill>
                <a:effectLst/>
                <a:latin typeface="Arial" panose="020B0604020202020204" pitchFamily="34" charset="0"/>
                <a:ea typeface="+mn-ea"/>
                <a:cs typeface="Arial" panose="020B0604020202020204" pitchFamily="34" charset="0"/>
              </a:rPr>
              <a:t>Guide 3</a:t>
            </a:r>
          </a:p>
          <a:p>
            <a:pPr marL="0" indent="0" algn="l"/>
            <a:r>
              <a:rPr lang="en-GB" sz="1400" b="0" i="0">
                <a:solidFill>
                  <a:schemeClr val="tx1"/>
                </a:solidFill>
                <a:effectLst/>
                <a:latin typeface="Arial" panose="020B0604020202020204" pitchFamily="34" charset="0"/>
                <a:ea typeface="+mn-ea"/>
                <a:cs typeface="Arial" panose="020B0604020202020204" pitchFamily="34" charset="0"/>
              </a:rPr>
              <a:t>There are two types of response fields in the form:</a:t>
            </a:r>
          </a:p>
          <a:p>
            <a:pPr marL="0" indent="0" algn="l"/>
            <a:endParaRPr lang="en-GB" sz="1400" b="0" i="0">
              <a:solidFill>
                <a:schemeClr val="tx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8</xdr:col>
      <xdr:colOff>593090</xdr:colOff>
      <xdr:row>106</xdr:row>
      <xdr:rowOff>0</xdr:rowOff>
    </xdr:from>
    <xdr:to>
      <xdr:col>12</xdr:col>
      <xdr:colOff>173991</xdr:colOff>
      <xdr:row>121</xdr:row>
      <xdr:rowOff>66675</xdr:rowOff>
    </xdr:to>
    <xdr:sp macro="" textlink="">
      <xdr:nvSpPr>
        <xdr:cNvPr id="48" name="TextBox 51">
          <a:extLst>
            <a:ext uri="{FF2B5EF4-FFF2-40B4-BE49-F238E27FC236}">
              <a16:creationId xmlns:a16="http://schemas.microsoft.com/office/drawing/2014/main" id="{2452E7F2-6644-4843-967C-9E4E44DC6DE0}"/>
            </a:ext>
          </a:extLst>
        </xdr:cNvPr>
        <xdr:cNvSpPr txBox="1"/>
      </xdr:nvSpPr>
      <xdr:spPr>
        <a:xfrm>
          <a:off x="6536690" y="19088100"/>
          <a:ext cx="2552701" cy="2638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a:r>
            <a:rPr lang="en-GB" sz="1400" b="1" i="0">
              <a:solidFill>
                <a:schemeClr val="tx1"/>
              </a:solidFill>
              <a:effectLst/>
              <a:latin typeface="Arial" panose="020B0604020202020204" pitchFamily="34" charset="0"/>
              <a:ea typeface="+mn-ea"/>
              <a:cs typeface="Arial" panose="020B0604020202020204" pitchFamily="34" charset="0"/>
            </a:rPr>
            <a:t>2. Dropdown list</a:t>
          </a:r>
        </a:p>
        <a:p>
          <a:pPr marL="0" indent="0" algn="l"/>
          <a:r>
            <a:rPr lang="en-GB" sz="1400" b="0" i="0">
              <a:solidFill>
                <a:schemeClr val="tx1"/>
              </a:solidFill>
              <a:effectLst/>
              <a:latin typeface="Arial" panose="020B0604020202020204" pitchFamily="34" charset="0"/>
              <a:ea typeface="+mn-ea"/>
              <a:cs typeface="Arial" panose="020B0604020202020204" pitchFamily="34" charset="0"/>
            </a:rPr>
            <a:t>These fields offer predefined options to select from, helping to minimize errors and ensure consistency across submissions. To use a dropdown list, click on the cell and then click the small triangle that appears on the right side. A list of options will appear, allowing you to choose the appropriate one.</a:t>
          </a:r>
        </a:p>
      </xdr:txBody>
    </xdr:sp>
    <xdr:clientData/>
  </xdr:twoCellAnchor>
  <xdr:twoCellAnchor editAs="oneCell">
    <xdr:from>
      <xdr:col>12</xdr:col>
      <xdr:colOff>374952</xdr:colOff>
      <xdr:row>106</xdr:row>
      <xdr:rowOff>127000</xdr:rowOff>
    </xdr:from>
    <xdr:to>
      <xdr:col>15</xdr:col>
      <xdr:colOff>321310</xdr:colOff>
      <xdr:row>121</xdr:row>
      <xdr:rowOff>57150</xdr:rowOff>
    </xdr:to>
    <xdr:pic>
      <xdr:nvPicPr>
        <xdr:cNvPr id="46" name="Picture 45">
          <a:extLst>
            <a:ext uri="{FF2B5EF4-FFF2-40B4-BE49-F238E27FC236}">
              <a16:creationId xmlns:a16="http://schemas.microsoft.com/office/drawing/2014/main" id="{52610DF8-7A66-A7FC-1C1F-F037C9B6A23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4930" t="37181" r="56912" b="28292"/>
        <a:stretch/>
      </xdr:blipFill>
      <xdr:spPr>
        <a:xfrm>
          <a:off x="10280952" y="18745200"/>
          <a:ext cx="2419048" cy="2587625"/>
        </a:xfrm>
        <a:prstGeom prst="rect">
          <a:avLst/>
        </a:prstGeom>
      </xdr:spPr>
    </xdr:pic>
    <xdr:clientData/>
  </xdr:twoCellAnchor>
  <xdr:twoCellAnchor>
    <xdr:from>
      <xdr:col>15</xdr:col>
      <xdr:colOff>152400</xdr:colOff>
      <xdr:row>113</xdr:row>
      <xdr:rowOff>50800</xdr:rowOff>
    </xdr:from>
    <xdr:to>
      <xdr:col>15</xdr:col>
      <xdr:colOff>152400</xdr:colOff>
      <xdr:row>116</xdr:row>
      <xdr:rowOff>50800</xdr:rowOff>
    </xdr:to>
    <xdr:cxnSp macro="">
      <xdr:nvCxnSpPr>
        <xdr:cNvPr id="51" name="Straight Arrow Connector 50">
          <a:extLst>
            <a:ext uri="{FF2B5EF4-FFF2-40B4-BE49-F238E27FC236}">
              <a16:creationId xmlns:a16="http://schemas.microsoft.com/office/drawing/2014/main" id="{870ADAEE-316E-B148-7BDA-C896148FF555}"/>
            </a:ext>
          </a:extLst>
        </xdr:cNvPr>
        <xdr:cNvCxnSpPr/>
      </xdr:nvCxnSpPr>
      <xdr:spPr>
        <a:xfrm flipV="1">
          <a:off x="12534900" y="19913600"/>
          <a:ext cx="0" cy="533400"/>
        </a:xfrm>
        <a:prstGeom prst="straightConnector1">
          <a:avLst/>
        </a:prstGeom>
        <a:ln w="38100">
          <a:solidFill>
            <a:srgbClr val="FD11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288290</xdr:colOff>
      <xdr:row>110</xdr:row>
      <xdr:rowOff>76200</xdr:rowOff>
    </xdr:from>
    <xdr:to>
      <xdr:col>4</xdr:col>
      <xdr:colOff>342900</xdr:colOff>
      <xdr:row>118</xdr:row>
      <xdr:rowOff>38099</xdr:rowOff>
    </xdr:to>
    <xdr:sp macro="" textlink="">
      <xdr:nvSpPr>
        <xdr:cNvPr id="53" name="TextBox 51">
          <a:extLst>
            <a:ext uri="{FF2B5EF4-FFF2-40B4-BE49-F238E27FC236}">
              <a16:creationId xmlns:a16="http://schemas.microsoft.com/office/drawing/2014/main" id="{567CBE89-FCDA-9945-A4A3-417807C4D121}"/>
            </a:ext>
          </a:extLst>
        </xdr:cNvPr>
        <xdr:cNvSpPr txBox="1"/>
      </xdr:nvSpPr>
      <xdr:spPr>
        <a:xfrm>
          <a:off x="1031240" y="19850100"/>
          <a:ext cx="2283460" cy="1333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a:endParaRPr lang="en-GB" sz="1400" b="0" i="0">
            <a:solidFill>
              <a:schemeClr val="tx1"/>
            </a:solidFill>
            <a:effectLst/>
            <a:latin typeface="Arial" panose="020B0604020202020204" pitchFamily="34" charset="0"/>
            <a:ea typeface="+mn-ea"/>
            <a:cs typeface="Arial" panose="020B0604020202020204" pitchFamily="34" charset="0"/>
          </a:endParaRPr>
        </a:p>
        <a:p>
          <a:pPr marL="0" indent="0" algn="l"/>
          <a:r>
            <a:rPr lang="en-GB" sz="1400" b="1" i="0">
              <a:solidFill>
                <a:schemeClr val="tx1"/>
              </a:solidFill>
              <a:effectLst/>
              <a:latin typeface="Arial" panose="020B0604020202020204" pitchFamily="34" charset="0"/>
              <a:ea typeface="+mn-ea"/>
              <a:cs typeface="Arial" panose="020B0604020202020204" pitchFamily="34" charset="0"/>
            </a:rPr>
            <a:t>1.</a:t>
          </a:r>
          <a:r>
            <a:rPr lang="en-GB" sz="1400" b="1" i="0" baseline="0">
              <a:solidFill>
                <a:schemeClr val="tx1"/>
              </a:solidFill>
              <a:effectLst/>
              <a:latin typeface="Arial" panose="020B0604020202020204" pitchFamily="34" charset="0"/>
              <a:ea typeface="+mn-ea"/>
              <a:cs typeface="Arial" panose="020B0604020202020204" pitchFamily="34" charset="0"/>
            </a:rPr>
            <a:t> </a:t>
          </a:r>
          <a:r>
            <a:rPr lang="en-GB" sz="1400" b="1" i="0">
              <a:solidFill>
                <a:schemeClr val="tx1"/>
              </a:solidFill>
              <a:effectLst/>
              <a:latin typeface="Arial" panose="020B0604020202020204" pitchFamily="34" charset="0"/>
              <a:ea typeface="+mn-ea"/>
              <a:cs typeface="Arial" panose="020B0604020202020204" pitchFamily="34" charset="0"/>
            </a:rPr>
            <a:t>Manual input </a:t>
          </a:r>
        </a:p>
        <a:p>
          <a:pPr marL="0" indent="0" algn="l"/>
          <a:r>
            <a:rPr lang="en-GB" sz="1400" b="0" i="0">
              <a:solidFill>
                <a:schemeClr val="tx1"/>
              </a:solidFill>
              <a:effectLst/>
              <a:latin typeface="Arial" panose="020B0604020202020204" pitchFamily="34" charset="0"/>
              <a:ea typeface="+mn-ea"/>
              <a:cs typeface="Arial" panose="020B0604020202020204" pitchFamily="34" charset="0"/>
            </a:rPr>
            <a:t>These fields allow for text or number entry where specific information is required.</a:t>
          </a:r>
        </a:p>
        <a:p>
          <a:pPr marL="0" indent="0" algn="l"/>
          <a:endParaRPr lang="en-GB" sz="1400" b="0" i="0">
            <a:solidFill>
              <a:schemeClr val="tx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165100</xdr:colOff>
      <xdr:row>118</xdr:row>
      <xdr:rowOff>127000</xdr:rowOff>
    </xdr:from>
    <xdr:to>
      <xdr:col>8</xdr:col>
      <xdr:colOff>165100</xdr:colOff>
      <xdr:row>121</xdr:row>
      <xdr:rowOff>152400</xdr:rowOff>
    </xdr:to>
    <xdr:sp macro="" textlink="">
      <xdr:nvSpPr>
        <xdr:cNvPr id="54" name="TextBox 53">
          <a:extLst>
            <a:ext uri="{FF2B5EF4-FFF2-40B4-BE49-F238E27FC236}">
              <a16:creationId xmlns:a16="http://schemas.microsoft.com/office/drawing/2014/main" id="{970AB474-F7C8-081A-5961-7E46046B4DB0}"/>
            </a:ext>
          </a:extLst>
        </xdr:cNvPr>
        <xdr:cNvSpPr txBox="1"/>
      </xdr:nvSpPr>
      <xdr:spPr>
        <a:xfrm>
          <a:off x="990600" y="20878800"/>
          <a:ext cx="5778500" cy="558800"/>
        </a:xfrm>
        <a:prstGeom prst="roundRect">
          <a:avLst/>
        </a:prstGeom>
        <a:solidFill>
          <a:srgbClr val="FD116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600" b="1">
              <a:solidFill>
                <a:schemeClr val="bg1"/>
              </a:solidFill>
              <a:latin typeface="Arial" panose="020B0604020202020204" pitchFamily="34" charset="0"/>
              <a:cs typeface="Arial" panose="020B0604020202020204" pitchFamily="34" charset="0"/>
            </a:rPr>
            <a:t>Important Note</a:t>
          </a:r>
        </a:p>
        <a:p>
          <a:pPr marL="0" marR="0" lvl="0" indent="0" algn="ctr" defTabSz="914400" eaLnBrk="1" fontAlgn="auto" latinLnBrk="0" hangingPunct="1">
            <a:lnSpc>
              <a:spcPct val="100000"/>
            </a:lnSpc>
            <a:spcBef>
              <a:spcPts val="0"/>
            </a:spcBef>
            <a:spcAft>
              <a:spcPts val="0"/>
            </a:spcAft>
            <a:buClrTx/>
            <a:buSzTx/>
            <a:buFontTx/>
            <a:buNone/>
            <a:tabLst/>
            <a:defRPr/>
          </a:pPr>
          <a:r>
            <a:rPr lang="en-US" sz="1200">
              <a:solidFill>
                <a:schemeClr val="bg1"/>
              </a:solidFill>
              <a:effectLst/>
              <a:latin typeface="Arial" panose="020B0604020202020204" pitchFamily="34" charset="0"/>
              <a:ea typeface="+mn-ea"/>
              <a:cs typeface="Arial" panose="020B0604020202020204" pitchFamily="34" charset="0"/>
            </a:rPr>
            <a:t>If the requested data is not available or applicable, simply leave the fields blank.</a:t>
          </a:r>
        </a:p>
      </xdr:txBody>
    </xdr:sp>
    <xdr:clientData/>
  </xdr:twoCellAnchor>
  <xdr:twoCellAnchor>
    <xdr:from>
      <xdr:col>3</xdr:col>
      <xdr:colOff>50801</xdr:colOff>
      <xdr:row>146</xdr:row>
      <xdr:rowOff>144395</xdr:rowOff>
    </xdr:from>
    <xdr:to>
      <xdr:col>3</xdr:col>
      <xdr:colOff>457201</xdr:colOff>
      <xdr:row>146</xdr:row>
      <xdr:rowOff>168110</xdr:rowOff>
    </xdr:to>
    <xdr:cxnSp macro="">
      <xdr:nvCxnSpPr>
        <xdr:cNvPr id="62" name="Straight Arrow Connector 61">
          <a:extLst>
            <a:ext uri="{FF2B5EF4-FFF2-40B4-BE49-F238E27FC236}">
              <a16:creationId xmlns:a16="http://schemas.microsoft.com/office/drawing/2014/main" id="{59240823-2EDA-6A9D-6AB7-2E73CA6D66C9}"/>
            </a:ext>
          </a:extLst>
        </xdr:cNvPr>
        <xdr:cNvCxnSpPr/>
      </xdr:nvCxnSpPr>
      <xdr:spPr>
        <a:xfrm rot="240000" flipV="1">
          <a:off x="2527301" y="25874595"/>
          <a:ext cx="406400" cy="23715"/>
        </a:xfrm>
        <a:prstGeom prst="straightConnector1">
          <a:avLst/>
        </a:prstGeom>
        <a:ln w="38100">
          <a:solidFill>
            <a:srgbClr val="FD11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2540</xdr:colOff>
      <xdr:row>124</xdr:row>
      <xdr:rowOff>134614</xdr:rowOff>
    </xdr:from>
    <xdr:to>
      <xdr:col>16</xdr:col>
      <xdr:colOff>55880</xdr:colOff>
      <xdr:row>153</xdr:row>
      <xdr:rowOff>95458</xdr:rowOff>
    </xdr:to>
    <xdr:grpSp>
      <xdr:nvGrpSpPr>
        <xdr:cNvPr id="27" name="Group 26">
          <a:extLst>
            <a:ext uri="{FF2B5EF4-FFF2-40B4-BE49-F238E27FC236}">
              <a16:creationId xmlns:a16="http://schemas.microsoft.com/office/drawing/2014/main" id="{4CE68156-E5B8-F573-F0F0-BEF95535F087}"/>
            </a:ext>
          </a:extLst>
        </xdr:cNvPr>
        <xdr:cNvGrpSpPr/>
      </xdr:nvGrpSpPr>
      <xdr:grpSpPr>
        <a:xfrm>
          <a:off x="722207" y="24698531"/>
          <a:ext cx="10848340" cy="5178427"/>
          <a:chOff x="749300" y="22148801"/>
          <a:chExt cx="12522200" cy="5105400"/>
        </a:xfrm>
      </xdr:grpSpPr>
      <xdr:grpSp>
        <xdr:nvGrpSpPr>
          <xdr:cNvPr id="25" name="Group 24">
            <a:extLst>
              <a:ext uri="{FF2B5EF4-FFF2-40B4-BE49-F238E27FC236}">
                <a16:creationId xmlns:a16="http://schemas.microsoft.com/office/drawing/2014/main" id="{EE7DDF56-FE6E-B9E4-43B5-8DC60B08572F}"/>
              </a:ext>
            </a:extLst>
          </xdr:cNvPr>
          <xdr:cNvGrpSpPr/>
        </xdr:nvGrpSpPr>
        <xdr:grpSpPr>
          <a:xfrm>
            <a:off x="749300" y="22148801"/>
            <a:ext cx="12522200" cy="5105400"/>
            <a:chOff x="749300" y="22212301"/>
            <a:chExt cx="12522200" cy="5105400"/>
          </a:xfrm>
        </xdr:grpSpPr>
        <xdr:grpSp>
          <xdr:nvGrpSpPr>
            <xdr:cNvPr id="55" name="Group 54">
              <a:extLst>
                <a:ext uri="{FF2B5EF4-FFF2-40B4-BE49-F238E27FC236}">
                  <a16:creationId xmlns:a16="http://schemas.microsoft.com/office/drawing/2014/main" id="{268FC69C-0D3C-6A43-BC86-BBDF9F26372E}"/>
                </a:ext>
              </a:extLst>
            </xdr:cNvPr>
            <xdr:cNvGrpSpPr/>
          </xdr:nvGrpSpPr>
          <xdr:grpSpPr>
            <a:xfrm>
              <a:off x="749300" y="22212301"/>
              <a:ext cx="12522200" cy="5105400"/>
              <a:chOff x="7061200" y="16154400"/>
              <a:chExt cx="12522200" cy="5468220"/>
            </a:xfrm>
          </xdr:grpSpPr>
          <xdr:sp macro="" textlink="">
            <xdr:nvSpPr>
              <xdr:cNvPr id="56" name="Rounded Rectangle 55">
                <a:extLst>
                  <a:ext uri="{FF2B5EF4-FFF2-40B4-BE49-F238E27FC236}">
                    <a16:creationId xmlns:a16="http://schemas.microsoft.com/office/drawing/2014/main" id="{4F16EF6D-E5F3-1585-6073-2A9A8F5CBEE5}"/>
                  </a:ext>
                </a:extLst>
              </xdr:cNvPr>
              <xdr:cNvSpPr/>
            </xdr:nvSpPr>
            <xdr:spPr>
              <a:xfrm>
                <a:off x="7061200" y="16154400"/>
                <a:ext cx="12522200" cy="5468220"/>
              </a:xfrm>
              <a:prstGeom prst="roundRect">
                <a:avLst/>
              </a:prstGeom>
              <a:solidFill>
                <a:srgbClr val="CFD1D9"/>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7" name="TextBox 51">
                <a:extLst>
                  <a:ext uri="{FF2B5EF4-FFF2-40B4-BE49-F238E27FC236}">
                    <a16:creationId xmlns:a16="http://schemas.microsoft.com/office/drawing/2014/main" id="{059DD28C-C2DA-A87E-5B1E-B3A7F87D4D10}"/>
                  </a:ext>
                </a:extLst>
              </xdr:cNvPr>
              <xdr:cNvSpPr txBox="1"/>
            </xdr:nvSpPr>
            <xdr:spPr>
              <a:xfrm>
                <a:off x="7466229" y="16333768"/>
                <a:ext cx="4357470" cy="4270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a:r>
                  <a:rPr lang="en-GB" sz="1600" b="1" i="0">
                    <a:solidFill>
                      <a:srgbClr val="003A8C"/>
                    </a:solidFill>
                    <a:effectLst/>
                    <a:latin typeface="Arial" panose="020B0604020202020204" pitchFamily="34" charset="0"/>
                    <a:ea typeface="+mn-ea"/>
                    <a:cs typeface="Arial" panose="020B0604020202020204" pitchFamily="34" charset="0"/>
                  </a:rPr>
                  <a:t>Guide 4</a:t>
                </a:r>
              </a:p>
              <a:p>
                <a:pPr marL="0" indent="0" algn="l"/>
                <a:r>
                  <a:rPr lang="en-GB" sz="1400" b="0" i="0">
                    <a:solidFill>
                      <a:schemeClr val="tx1"/>
                    </a:solidFill>
                    <a:effectLst/>
                    <a:latin typeface="Arial" panose="020B0604020202020204" pitchFamily="34" charset="0"/>
                    <a:ea typeface="+mn-ea"/>
                    <a:cs typeface="Arial" panose="020B0604020202020204" pitchFamily="34" charset="0"/>
                  </a:rPr>
                  <a:t>Each question is assigned a unique code, as shown here. These codes are normaly hyperlinked to additional information in the Definitions tab. By clicking on the hyperlink, you will be taken directly to the relevant definition or description for that query.</a:t>
                </a:r>
              </a:p>
              <a:p>
                <a:pPr marL="0" indent="0" algn="l"/>
                <a:endParaRPr lang="en-GB" sz="1400" b="0" i="0">
                  <a:solidFill>
                    <a:schemeClr val="tx1"/>
                  </a:solidFill>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600"/>
                  </a:spcAft>
                  <a:buClrTx/>
                  <a:buSzTx/>
                  <a:buFontTx/>
                  <a:buNone/>
                  <a:tabLst/>
                  <a:defRPr/>
                </a:pPr>
                <a:r>
                  <a:rPr lang="en-GB" sz="1400" b="1" i="0">
                    <a:solidFill>
                      <a:schemeClr val="tx1"/>
                    </a:solidFill>
                    <a:effectLst/>
                    <a:latin typeface="Arial" panose="020B0604020202020204" pitchFamily="34" charset="0"/>
                    <a:ea typeface="+mn-ea"/>
                    <a:cs typeface="Arial" panose="020B0604020202020204" pitchFamily="34" charset="0"/>
                  </a:rPr>
                  <a:t>How to use hyperlinks </a:t>
                </a:r>
                <a:r>
                  <a:rPr lang="en-GB" sz="1400" b="0" i="0">
                    <a:solidFill>
                      <a:schemeClr val="tx1"/>
                    </a:solidFill>
                    <a:effectLst/>
                    <a:latin typeface="Arial" panose="020B0604020202020204" pitchFamily="34" charset="0"/>
                    <a:ea typeface="+mn-ea"/>
                    <a:cs typeface="Arial" panose="020B0604020202020204" pitchFamily="34" charset="0"/>
                  </a:rPr>
                  <a:t>(displayed in </a:t>
                </a:r>
                <a:r>
                  <a:rPr lang="en-GB" sz="1400" b="0" i="0" u="sng">
                    <a:solidFill>
                      <a:srgbClr val="4F4AEF"/>
                    </a:solidFill>
                    <a:effectLst/>
                    <a:latin typeface="Arial" panose="020B0604020202020204" pitchFamily="34" charset="0"/>
                    <a:ea typeface="+mn-ea"/>
                    <a:cs typeface="Arial" panose="020B0604020202020204" pitchFamily="34" charset="0"/>
                  </a:rPr>
                  <a:t>blue font with an underline</a:t>
                </a:r>
                <a:r>
                  <a:rPr lang="en-GB" sz="1400" b="0" i="0">
                    <a:solidFill>
                      <a:schemeClr val="tx1"/>
                    </a:solidFill>
                    <a:effectLst/>
                    <a:latin typeface="Arial" panose="020B0604020202020204" pitchFamily="34" charset="0"/>
                    <a:ea typeface="+mn-ea"/>
                    <a:cs typeface="Arial" panose="020B0604020202020204" pitchFamily="34" charset="0"/>
                  </a:rPr>
                  <a:t>)</a:t>
                </a:r>
                <a:r>
                  <a:rPr lang="en-GB" sz="1400" b="1" i="0">
                    <a:solidFill>
                      <a:schemeClr val="tx1"/>
                    </a:solidFill>
                    <a:effectLst/>
                    <a:latin typeface="Arial" panose="020B0604020202020204" pitchFamily="34" charset="0"/>
                    <a:ea typeface="+mn-ea"/>
                    <a:cs typeface="Arial" panose="020B0604020202020204" pitchFamily="34" charset="0"/>
                  </a:rPr>
                  <a:t> in Excel:</a:t>
                </a:r>
              </a:p>
              <a:p>
                <a:pPr marL="0" indent="0" algn="l">
                  <a:spcAft>
                    <a:spcPts val="300"/>
                  </a:spcAft>
                </a:pPr>
                <a:r>
                  <a:rPr lang="en-GB" sz="1400" b="1" i="0">
                    <a:solidFill>
                      <a:schemeClr val="tx1"/>
                    </a:solidFill>
                    <a:effectLst/>
                    <a:latin typeface="Arial" panose="020B0604020202020204" pitchFamily="34" charset="0"/>
                    <a:ea typeface="+mn-ea"/>
                    <a:cs typeface="Arial" panose="020B0604020202020204" pitchFamily="34" charset="0"/>
                  </a:rPr>
                  <a:t>In the Excel desktop app</a:t>
                </a:r>
                <a:r>
                  <a:rPr lang="en-GB" sz="1400" b="0" i="0">
                    <a:solidFill>
                      <a:schemeClr val="tx1"/>
                    </a:solidFill>
                    <a:effectLst/>
                    <a:latin typeface="Arial" panose="020B0604020202020204" pitchFamily="34" charset="0"/>
                    <a:ea typeface="+mn-ea"/>
                    <a:cs typeface="Arial" panose="020B0604020202020204" pitchFamily="34" charset="0"/>
                  </a:rPr>
                  <a:t>: Simply click on the hyperlink </a:t>
                </a:r>
              </a:p>
              <a:p>
                <a:pPr marL="0" indent="0" algn="l"/>
                <a:r>
                  <a:rPr lang="en-GB" sz="1400" b="1" i="0">
                    <a:solidFill>
                      <a:schemeClr val="tx1"/>
                    </a:solidFill>
                    <a:effectLst/>
                    <a:latin typeface="Arial" panose="020B0604020202020204" pitchFamily="34" charset="0"/>
                    <a:ea typeface="+mn-ea"/>
                    <a:cs typeface="Arial" panose="020B0604020202020204" pitchFamily="34" charset="0"/>
                  </a:rPr>
                  <a:t>In the web version of Excel</a:t>
                </a:r>
                <a:r>
                  <a:rPr lang="en-GB" sz="1400" b="0" i="0">
                    <a:solidFill>
                      <a:schemeClr val="tx1"/>
                    </a:solidFill>
                    <a:effectLst/>
                    <a:latin typeface="Arial" panose="020B0604020202020204" pitchFamily="34" charset="0"/>
                    <a:ea typeface="+mn-ea"/>
                    <a:cs typeface="Arial" panose="020B0604020202020204" pitchFamily="34" charset="0"/>
                  </a:rPr>
                  <a:t>:</a:t>
                </a:r>
              </a:p>
              <a:p>
                <a:pPr marL="285750" indent="-285750" algn="l">
                  <a:buFont typeface="Arial" panose="020B0604020202020204" pitchFamily="34" charset="0"/>
                  <a:buChar char="•"/>
                </a:pPr>
                <a:r>
                  <a:rPr lang="en-GB" sz="1400" b="0" i="0">
                    <a:solidFill>
                      <a:schemeClr val="tx1"/>
                    </a:solidFill>
                    <a:effectLst/>
                    <a:latin typeface="Arial" panose="020B0604020202020204" pitchFamily="34" charset="0"/>
                    <a:ea typeface="+mn-ea"/>
                    <a:cs typeface="Arial" panose="020B0604020202020204" pitchFamily="34" charset="0"/>
                  </a:rPr>
                  <a:t>On </a:t>
                </a:r>
                <a:r>
                  <a:rPr lang="en-GB" sz="1400" b="1" i="0">
                    <a:solidFill>
                      <a:schemeClr val="tx1"/>
                    </a:solidFill>
                    <a:effectLst/>
                    <a:latin typeface="Arial" panose="020B0604020202020204" pitchFamily="34" charset="0"/>
                    <a:ea typeface="+mn-ea"/>
                    <a:cs typeface="Arial" panose="020B0604020202020204" pitchFamily="34" charset="0"/>
                  </a:rPr>
                  <a:t>Mac</a:t>
                </a:r>
                <a:r>
                  <a:rPr lang="en-GB" sz="1400" b="0" i="0">
                    <a:solidFill>
                      <a:schemeClr val="tx1"/>
                    </a:solidFill>
                    <a:effectLst/>
                    <a:latin typeface="Arial" panose="020B0604020202020204" pitchFamily="34" charset="0"/>
                    <a:ea typeface="+mn-ea"/>
                    <a:cs typeface="Arial" panose="020B0604020202020204" pitchFamily="34" charset="0"/>
                  </a:rPr>
                  <a:t>, hold the </a:t>
                </a:r>
                <a:r>
                  <a:rPr lang="en-GB" sz="1400" b="1" i="0">
                    <a:solidFill>
                      <a:schemeClr val="tx1"/>
                    </a:solidFill>
                    <a:effectLst/>
                    <a:latin typeface="Arial" panose="020B0604020202020204" pitchFamily="34" charset="0"/>
                    <a:ea typeface="+mn-ea"/>
                    <a:cs typeface="Arial" panose="020B0604020202020204" pitchFamily="34" charset="0"/>
                  </a:rPr>
                  <a:t>Command</a:t>
                </a:r>
                <a:r>
                  <a:rPr lang="en-GB" sz="1400" b="0" i="0">
                    <a:solidFill>
                      <a:schemeClr val="tx1"/>
                    </a:solidFill>
                    <a:effectLst/>
                    <a:latin typeface="Arial" panose="020B0604020202020204" pitchFamily="34" charset="0"/>
                    <a:ea typeface="+mn-ea"/>
                    <a:cs typeface="Arial" panose="020B0604020202020204" pitchFamily="34" charset="0"/>
                  </a:rPr>
                  <a:t> key and click the hyperlink.</a:t>
                </a:r>
              </a:p>
              <a:p>
                <a:pPr marL="285750" indent="-285750" algn="l">
                  <a:buFont typeface="Arial" panose="020B0604020202020204" pitchFamily="34" charset="0"/>
                  <a:buChar char="•"/>
                </a:pPr>
                <a:r>
                  <a:rPr lang="en-GB" sz="1400" b="0" i="0">
                    <a:solidFill>
                      <a:schemeClr val="tx1"/>
                    </a:solidFill>
                    <a:effectLst/>
                    <a:latin typeface="Arial" panose="020B0604020202020204" pitchFamily="34" charset="0"/>
                    <a:ea typeface="+mn-ea"/>
                    <a:cs typeface="Arial" panose="020B0604020202020204" pitchFamily="34" charset="0"/>
                  </a:rPr>
                  <a:t>On </a:t>
                </a:r>
                <a:r>
                  <a:rPr lang="en-GB" sz="1400" b="1" i="0">
                    <a:solidFill>
                      <a:schemeClr val="tx1"/>
                    </a:solidFill>
                    <a:effectLst/>
                    <a:latin typeface="Arial" panose="020B0604020202020204" pitchFamily="34" charset="0"/>
                    <a:ea typeface="+mn-ea"/>
                    <a:cs typeface="Arial" panose="020B0604020202020204" pitchFamily="34" charset="0"/>
                  </a:rPr>
                  <a:t>Windows</a:t>
                </a:r>
                <a:r>
                  <a:rPr lang="en-GB" sz="1400" b="0" i="0">
                    <a:solidFill>
                      <a:schemeClr val="tx1"/>
                    </a:solidFill>
                    <a:effectLst/>
                    <a:latin typeface="Arial" panose="020B0604020202020204" pitchFamily="34" charset="0"/>
                    <a:ea typeface="+mn-ea"/>
                    <a:cs typeface="Arial" panose="020B0604020202020204" pitchFamily="34" charset="0"/>
                  </a:rPr>
                  <a:t>, hold the </a:t>
                </a:r>
                <a:r>
                  <a:rPr lang="en-GB" sz="1400" b="1" i="0">
                    <a:solidFill>
                      <a:schemeClr val="tx1"/>
                    </a:solidFill>
                    <a:effectLst/>
                    <a:latin typeface="Arial" panose="020B0604020202020204" pitchFamily="34" charset="0"/>
                    <a:ea typeface="+mn-ea"/>
                    <a:cs typeface="Arial" panose="020B0604020202020204" pitchFamily="34" charset="0"/>
                  </a:rPr>
                  <a:t>Ctrl</a:t>
                </a:r>
                <a:r>
                  <a:rPr lang="en-GB" sz="1400" b="0" i="0">
                    <a:solidFill>
                      <a:schemeClr val="tx1"/>
                    </a:solidFill>
                    <a:effectLst/>
                    <a:latin typeface="Arial" panose="020B0604020202020204" pitchFamily="34" charset="0"/>
                    <a:ea typeface="+mn-ea"/>
                    <a:cs typeface="Arial" panose="020B0604020202020204" pitchFamily="34" charset="0"/>
                  </a:rPr>
                  <a:t> key and click the hyperlink.</a:t>
                </a:r>
              </a:p>
              <a:p>
                <a:pPr marL="0" indent="0" algn="l"/>
                <a:endParaRPr lang="en-GB" sz="1400" b="0" i="0">
                  <a:solidFill>
                    <a:schemeClr val="tx1"/>
                  </a:solidFill>
                  <a:effectLst/>
                  <a:latin typeface="Arial" panose="020B0604020202020204" pitchFamily="34" charset="0"/>
                  <a:ea typeface="+mn-ea"/>
                  <a:cs typeface="Arial" panose="020B0604020202020204" pitchFamily="34" charset="0"/>
                </a:endParaRPr>
              </a:p>
            </xdr:txBody>
          </xdr:sp>
        </xdr:grpSp>
        <xdr:pic>
          <xdr:nvPicPr>
            <xdr:cNvPr id="44" name="Picture 43">
              <a:extLst>
                <a:ext uri="{FF2B5EF4-FFF2-40B4-BE49-F238E27FC236}">
                  <a16:creationId xmlns:a16="http://schemas.microsoft.com/office/drawing/2014/main" id="{00421167-878D-290D-673D-38D7A65B9F0D}"/>
                </a:ext>
              </a:extLst>
            </xdr:cNvPr>
            <xdr:cNvPicPr>
              <a:picLocks noChangeAspect="1"/>
            </xdr:cNvPicPr>
          </xdr:nvPicPr>
          <xdr:blipFill rotWithShape="1">
            <a:blip xmlns:r="http://schemas.openxmlformats.org/officeDocument/2006/relationships" r:embed="rId4"/>
            <a:srcRect b="22138"/>
            <a:stretch/>
          </xdr:blipFill>
          <xdr:spPr>
            <a:xfrm>
              <a:off x="3482709" y="26196365"/>
              <a:ext cx="1875960" cy="1012471"/>
            </a:xfrm>
            <a:prstGeom prst="rect">
              <a:avLst/>
            </a:prstGeom>
          </xdr:spPr>
        </xdr:pic>
        <xdr:pic>
          <xdr:nvPicPr>
            <xdr:cNvPr id="8" name="Picture 7">
              <a:extLst>
                <a:ext uri="{FF2B5EF4-FFF2-40B4-BE49-F238E27FC236}">
                  <a16:creationId xmlns:a16="http://schemas.microsoft.com/office/drawing/2014/main" id="{DB2B9B8B-365A-5304-F250-29450A8646FD}"/>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7047" t="29849" r="3335" b="3322"/>
            <a:stretch/>
          </xdr:blipFill>
          <xdr:spPr>
            <a:xfrm>
              <a:off x="5576941" y="22969765"/>
              <a:ext cx="7511139" cy="3147169"/>
            </a:xfrm>
            <a:prstGeom prst="rect">
              <a:avLst/>
            </a:prstGeom>
          </xdr:spPr>
        </xdr:pic>
        <xdr:cxnSp macro="">
          <xdr:nvCxnSpPr>
            <xdr:cNvPr id="32" name="Elbow Connector 31">
              <a:extLst>
                <a:ext uri="{FF2B5EF4-FFF2-40B4-BE49-F238E27FC236}">
                  <a16:creationId xmlns:a16="http://schemas.microsoft.com/office/drawing/2014/main" id="{644F689B-A427-94C3-E99C-2BA6EEDA5A83}"/>
                </a:ext>
              </a:extLst>
            </xdr:cNvPr>
            <xdr:cNvCxnSpPr/>
          </xdr:nvCxnSpPr>
          <xdr:spPr>
            <a:xfrm flipV="1">
              <a:off x="3491225" y="24777700"/>
              <a:ext cx="2184400" cy="1308100"/>
            </a:xfrm>
            <a:prstGeom prst="bentConnector3">
              <a:avLst>
                <a:gd name="adj1" fmla="val 88953"/>
              </a:avLst>
            </a:prstGeom>
            <a:ln w="38100">
              <a:solidFill>
                <a:srgbClr val="FD1160"/>
              </a:solidFill>
              <a:tailEnd type="triangle"/>
            </a:ln>
          </xdr:spPr>
          <xdr:style>
            <a:lnRef idx="1">
              <a:schemeClr val="accent1"/>
            </a:lnRef>
            <a:fillRef idx="0">
              <a:schemeClr val="accent1"/>
            </a:fillRef>
            <a:effectRef idx="0">
              <a:schemeClr val="accent1"/>
            </a:effectRef>
            <a:fontRef idx="minor">
              <a:schemeClr val="tx1"/>
            </a:fontRef>
          </xdr:style>
        </xdr:cxnSp>
      </xdr:grpSp>
      <xdr:sp macro="" textlink="">
        <xdr:nvSpPr>
          <xdr:cNvPr id="40" name="Rectangle 39">
            <a:extLst>
              <a:ext uri="{FF2B5EF4-FFF2-40B4-BE49-F238E27FC236}">
                <a16:creationId xmlns:a16="http://schemas.microsoft.com/office/drawing/2014/main" id="{183A89D4-556A-CA77-D96E-EA62F2780F49}"/>
              </a:ext>
            </a:extLst>
          </xdr:cNvPr>
          <xdr:cNvSpPr/>
        </xdr:nvSpPr>
        <xdr:spPr>
          <a:xfrm>
            <a:off x="11341100" y="25882600"/>
            <a:ext cx="685800" cy="190500"/>
          </a:xfrm>
          <a:prstGeom prst="rect">
            <a:avLst/>
          </a:prstGeom>
          <a:noFill/>
          <a:ln w="38100">
            <a:solidFill>
              <a:srgbClr val="FD11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0</xdr:col>
      <xdr:colOff>12700</xdr:colOff>
      <xdr:row>155</xdr:row>
      <xdr:rowOff>50800</xdr:rowOff>
    </xdr:from>
    <xdr:to>
      <xdr:col>17</xdr:col>
      <xdr:colOff>379200</xdr:colOff>
      <xdr:row>237</xdr:row>
      <xdr:rowOff>12700</xdr:rowOff>
    </xdr:to>
    <xdr:sp macro="" textlink="">
      <xdr:nvSpPr>
        <xdr:cNvPr id="49" name="TextBox 48">
          <a:extLst>
            <a:ext uri="{FF2B5EF4-FFF2-40B4-BE49-F238E27FC236}">
              <a16:creationId xmlns:a16="http://schemas.microsoft.com/office/drawing/2014/main" id="{7F36BF2B-A7A5-B548-B35C-A7E47DA6DCC2}"/>
            </a:ext>
          </a:extLst>
        </xdr:cNvPr>
        <xdr:cNvSpPr txBox="1"/>
      </xdr:nvSpPr>
      <xdr:spPr>
        <a:xfrm>
          <a:off x="12700" y="29883100"/>
          <a:ext cx="14400000" cy="14541500"/>
        </a:xfrm>
        <a:prstGeom prst="rect">
          <a:avLst/>
        </a:prstGeom>
        <a:solidFill>
          <a:srgbClr val="003A8C"/>
        </a:solidFill>
        <a:ln w="9525" cmpd="sng">
          <a:solidFill>
            <a:srgbClr val="234BA6"/>
          </a:solidFill>
        </a:ln>
        <a:scene3d>
          <a:camera prst="orthographicFront"/>
          <a:lightRig rig="threePt" dir="t"/>
        </a:scene3d>
        <a:sp3d>
          <a:bevelT w="139700" prst="cross"/>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a:t>
          </a:r>
        </a:p>
      </xdr:txBody>
    </xdr:sp>
    <xdr:clientData/>
  </xdr:twoCellAnchor>
  <xdr:twoCellAnchor>
    <xdr:from>
      <xdr:col>0</xdr:col>
      <xdr:colOff>12700</xdr:colOff>
      <xdr:row>237</xdr:row>
      <xdr:rowOff>50800</xdr:rowOff>
    </xdr:from>
    <xdr:to>
      <xdr:col>17</xdr:col>
      <xdr:colOff>379200</xdr:colOff>
      <xdr:row>245</xdr:row>
      <xdr:rowOff>0</xdr:rowOff>
    </xdr:to>
    <xdr:grpSp>
      <xdr:nvGrpSpPr>
        <xdr:cNvPr id="41" name="Group 40">
          <a:extLst>
            <a:ext uri="{FF2B5EF4-FFF2-40B4-BE49-F238E27FC236}">
              <a16:creationId xmlns:a16="http://schemas.microsoft.com/office/drawing/2014/main" id="{C09E93E0-3B2A-5DE8-E434-6CDB38DB704A}"/>
            </a:ext>
          </a:extLst>
        </xdr:cNvPr>
        <xdr:cNvGrpSpPr/>
      </xdr:nvGrpSpPr>
      <xdr:grpSpPr>
        <a:xfrm>
          <a:off x="12700" y="44945300"/>
          <a:ext cx="12600833" cy="1388533"/>
          <a:chOff x="0" y="37045900"/>
          <a:chExt cx="14400000" cy="1371600"/>
        </a:xfrm>
      </xdr:grpSpPr>
      <xdr:sp macro="" textlink="">
        <xdr:nvSpPr>
          <xdr:cNvPr id="31" name="TextBox 30">
            <a:extLst>
              <a:ext uri="{FF2B5EF4-FFF2-40B4-BE49-F238E27FC236}">
                <a16:creationId xmlns:a16="http://schemas.microsoft.com/office/drawing/2014/main" id="{C2F39199-567A-244B-BEEA-F64D62C5E6B9}"/>
              </a:ext>
            </a:extLst>
          </xdr:cNvPr>
          <xdr:cNvSpPr txBox="1"/>
        </xdr:nvSpPr>
        <xdr:spPr>
          <a:xfrm>
            <a:off x="0" y="37045900"/>
            <a:ext cx="14400000" cy="1371600"/>
          </a:xfrm>
          <a:prstGeom prst="rect">
            <a:avLst/>
          </a:prstGeom>
          <a:solidFill>
            <a:schemeClr val="bg1"/>
          </a:solidFill>
          <a:ln w="9525" cmpd="sng">
            <a:solidFill>
              <a:schemeClr val="lt1">
                <a:shade val="50000"/>
              </a:schemeClr>
            </a:solidFill>
          </a:ln>
          <a:effectLst/>
          <a:scene3d>
            <a:camera prst="orthographicFront"/>
            <a:lightRig rig="threePt" dir="t"/>
          </a:scene3d>
          <a:sp3d>
            <a:bevelT w="139700" prst="cross"/>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sp macro="" textlink="">
        <xdr:nvSpPr>
          <xdr:cNvPr id="58" name="ModelExplanation">
            <a:extLst>
              <a:ext uri="{FF2B5EF4-FFF2-40B4-BE49-F238E27FC236}">
                <a16:creationId xmlns:a16="http://schemas.microsoft.com/office/drawing/2014/main" id="{9D60B880-8BAD-D58F-1C7A-16494EAF2320}"/>
              </a:ext>
            </a:extLst>
          </xdr:cNvPr>
          <xdr:cNvSpPr txBox="1"/>
        </xdr:nvSpPr>
        <xdr:spPr>
          <a:xfrm>
            <a:off x="460567" y="37100944"/>
            <a:ext cx="4276533" cy="4422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800" b="1">
                <a:solidFill>
                  <a:srgbClr val="193A8C"/>
                </a:solidFill>
                <a:effectLst/>
                <a:latin typeface="Arial" panose="020B0604020202020204" pitchFamily="34" charset="0"/>
                <a:ea typeface="+mn-ea"/>
                <a:cs typeface="Arial" panose="020B0604020202020204" pitchFamily="34" charset="0"/>
              </a:rPr>
              <a:t>Contact information</a:t>
            </a:r>
          </a:p>
        </xdr:txBody>
      </xdr:sp>
      <xdr:sp macro="" textlink="">
        <xdr:nvSpPr>
          <xdr:cNvPr id="61" name="TextBox 60">
            <a:hlinkClick xmlns:r="http://schemas.openxmlformats.org/officeDocument/2006/relationships" r:id="rId6"/>
            <a:extLst>
              <a:ext uri="{FF2B5EF4-FFF2-40B4-BE49-F238E27FC236}">
                <a16:creationId xmlns:a16="http://schemas.microsoft.com/office/drawing/2014/main" id="{F674EF3D-8930-8C43-833E-4A1F69AAA7E2}"/>
              </a:ext>
            </a:extLst>
          </xdr:cNvPr>
          <xdr:cNvSpPr txBox="1"/>
        </xdr:nvSpPr>
        <xdr:spPr>
          <a:xfrm>
            <a:off x="495300" y="37576091"/>
            <a:ext cx="13093700" cy="8033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a:solidFill>
                  <a:srgbClr val="193A8C"/>
                </a:solidFill>
                <a:effectLst/>
                <a:latin typeface="Arial" panose="020B0604020202020204" pitchFamily="34" charset="0"/>
                <a:ea typeface="+mn-ea"/>
                <a:cs typeface="Arial" panose="020B0604020202020204" pitchFamily="34" charset="0"/>
              </a:rPr>
              <a:t>For any questions or further assistance with the ACI World Safety and</a:t>
            </a:r>
            <a:r>
              <a:rPr lang="en-US" sz="1400" baseline="0">
                <a:solidFill>
                  <a:srgbClr val="193A8C"/>
                </a:solidFill>
                <a:effectLst/>
                <a:latin typeface="Arial" panose="020B0604020202020204" pitchFamily="34" charset="0"/>
                <a:ea typeface="+mn-ea"/>
                <a:cs typeface="Arial" panose="020B0604020202020204" pitchFamily="34" charset="0"/>
              </a:rPr>
              <a:t> Operations Data Collection Form</a:t>
            </a:r>
            <a:r>
              <a:rPr lang="en-US" sz="1400">
                <a:solidFill>
                  <a:srgbClr val="193A8C"/>
                </a:solidFill>
                <a:effectLst/>
                <a:latin typeface="Arial" panose="020B0604020202020204" pitchFamily="34" charset="0"/>
                <a:ea typeface="+mn-ea"/>
                <a:cs typeface="Arial" panose="020B0604020202020204" pitchFamily="34" charset="0"/>
              </a:rPr>
              <a:t>, or to provide feedback, please contact us </a:t>
            </a:r>
            <a:r>
              <a:rPr lang="en-US" sz="1400" u="none">
                <a:solidFill>
                  <a:srgbClr val="193A8C"/>
                </a:solidFill>
                <a:effectLst/>
                <a:latin typeface="Arial" panose="020B0604020202020204" pitchFamily="34" charset="0"/>
                <a:ea typeface="+mn-ea"/>
                <a:cs typeface="Arial" panose="020B0604020202020204" pitchFamily="34" charset="0"/>
              </a:rPr>
              <a:t>at </a:t>
            </a:r>
            <a:r>
              <a:rPr lang="en-US" sz="1400" u="sng">
                <a:solidFill>
                  <a:srgbClr val="193A8C"/>
                </a:solidFill>
                <a:effectLst/>
                <a:latin typeface="Arial" panose="020B0604020202020204" pitchFamily="34" charset="0"/>
                <a:ea typeface="+mn-ea"/>
                <a:cs typeface="Arial" panose="020B0604020202020204" pitchFamily="34" charset="0"/>
              </a:rPr>
              <a:t>safety@aci.aero</a:t>
            </a:r>
            <a:r>
              <a:rPr lang="en-US" sz="1400">
                <a:solidFill>
                  <a:srgbClr val="193A8C"/>
                </a:solidFill>
                <a:effectLst/>
                <a:latin typeface="Arial" panose="020B0604020202020204" pitchFamily="34" charset="0"/>
                <a:ea typeface="+mn-ea"/>
                <a:cs typeface="Arial" panose="020B0604020202020204" pitchFamily="34" charset="0"/>
              </a:rPr>
              <a:t>. We value your input and are here to help.</a:t>
            </a:r>
          </a:p>
        </xdr:txBody>
      </xdr:sp>
    </xdr:grpSp>
    <xdr:clientData/>
  </xdr:twoCellAnchor>
  <xdr:twoCellAnchor editAs="oneCell">
    <xdr:from>
      <xdr:col>0</xdr:col>
      <xdr:colOff>43078</xdr:colOff>
      <xdr:row>0</xdr:row>
      <xdr:rowOff>223819</xdr:rowOff>
    </xdr:from>
    <xdr:to>
      <xdr:col>3</xdr:col>
      <xdr:colOff>2418</xdr:colOff>
      <xdr:row>0</xdr:row>
      <xdr:rowOff>1621246</xdr:rowOff>
    </xdr:to>
    <xdr:pic>
      <xdr:nvPicPr>
        <xdr:cNvPr id="13" name="Picture 12">
          <a:extLst>
            <a:ext uri="{FF2B5EF4-FFF2-40B4-BE49-F238E27FC236}">
              <a16:creationId xmlns:a16="http://schemas.microsoft.com/office/drawing/2014/main" id="{C326B390-9D9C-AF43-B87D-79032ED23844}"/>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4814" t="21694" r="14215" b="22359"/>
        <a:stretch/>
      </xdr:blipFill>
      <xdr:spPr>
        <a:xfrm>
          <a:off x="43078" y="223819"/>
          <a:ext cx="2391390" cy="1408857"/>
        </a:xfrm>
        <a:prstGeom prst="rect">
          <a:avLst/>
        </a:prstGeom>
      </xdr:spPr>
    </xdr:pic>
    <xdr:clientData/>
  </xdr:twoCellAnchor>
  <xdr:twoCellAnchor editAs="oneCell">
    <xdr:from>
      <xdr:col>4</xdr:col>
      <xdr:colOff>533400</xdr:colOff>
      <xdr:row>107</xdr:row>
      <xdr:rowOff>76200</xdr:rowOff>
    </xdr:from>
    <xdr:to>
      <xdr:col>7</xdr:col>
      <xdr:colOff>457200</xdr:colOff>
      <xdr:row>116</xdr:row>
      <xdr:rowOff>135890</xdr:rowOff>
    </xdr:to>
    <xdr:pic>
      <xdr:nvPicPr>
        <xdr:cNvPr id="21" name="Picture 20">
          <a:extLst>
            <a:ext uri="{FF2B5EF4-FFF2-40B4-BE49-F238E27FC236}">
              <a16:creationId xmlns:a16="http://schemas.microsoft.com/office/drawing/2014/main" id="{2729FEB2-B692-8DD8-AB6A-A9F1AB240CBB}"/>
            </a:ext>
          </a:extLst>
        </xdr:cNvPr>
        <xdr:cNvPicPr>
          <a:picLocks noChangeAspect="1"/>
        </xdr:cNvPicPr>
      </xdr:nvPicPr>
      <xdr:blipFill>
        <a:blip xmlns:r="http://schemas.openxmlformats.org/officeDocument/2006/relationships" r:embed="rId8"/>
        <a:stretch>
          <a:fillRect/>
        </a:stretch>
      </xdr:blipFill>
      <xdr:spPr>
        <a:xfrm>
          <a:off x="3835400" y="18872200"/>
          <a:ext cx="2400300" cy="1663700"/>
        </a:xfrm>
        <a:prstGeom prst="rect">
          <a:avLst/>
        </a:prstGeom>
      </xdr:spPr>
    </xdr:pic>
    <xdr:clientData/>
  </xdr:twoCellAnchor>
  <xdr:twoCellAnchor>
    <xdr:from>
      <xdr:col>4</xdr:col>
      <xdr:colOff>419100</xdr:colOff>
      <xdr:row>112</xdr:row>
      <xdr:rowOff>60324</xdr:rowOff>
    </xdr:from>
    <xdr:to>
      <xdr:col>7</xdr:col>
      <xdr:colOff>558800</xdr:colOff>
      <xdr:row>117</xdr:row>
      <xdr:rowOff>38100</xdr:rowOff>
    </xdr:to>
    <xdr:sp macro="" textlink="">
      <xdr:nvSpPr>
        <xdr:cNvPr id="42" name="Rectangle 41">
          <a:extLst>
            <a:ext uri="{FF2B5EF4-FFF2-40B4-BE49-F238E27FC236}">
              <a16:creationId xmlns:a16="http://schemas.microsoft.com/office/drawing/2014/main" id="{E1DC0D99-7DB9-3844-B595-67DE8EAB2F2A}"/>
            </a:ext>
          </a:extLst>
        </xdr:cNvPr>
        <xdr:cNvSpPr/>
      </xdr:nvSpPr>
      <xdr:spPr>
        <a:xfrm>
          <a:off x="3721100" y="19745324"/>
          <a:ext cx="2616200" cy="866776"/>
        </a:xfrm>
        <a:prstGeom prst="rect">
          <a:avLst/>
        </a:prstGeom>
        <a:noFill/>
        <a:ln w="3810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12</xdr:col>
      <xdr:colOff>228600</xdr:colOff>
      <xdr:row>113</xdr:row>
      <xdr:rowOff>63500</xdr:rowOff>
    </xdr:from>
    <xdr:to>
      <xdr:col>12</xdr:col>
      <xdr:colOff>279400</xdr:colOff>
      <xdr:row>120</xdr:row>
      <xdr:rowOff>152400</xdr:rowOff>
    </xdr:to>
    <xdr:sp macro="" textlink="">
      <xdr:nvSpPr>
        <xdr:cNvPr id="39" name="Left Bracket 38">
          <a:extLst>
            <a:ext uri="{FF2B5EF4-FFF2-40B4-BE49-F238E27FC236}">
              <a16:creationId xmlns:a16="http://schemas.microsoft.com/office/drawing/2014/main" id="{A0154E74-0BEE-4CED-C571-6DD9BF785FC5}"/>
            </a:ext>
          </a:extLst>
        </xdr:cNvPr>
        <xdr:cNvSpPr/>
      </xdr:nvSpPr>
      <xdr:spPr>
        <a:xfrm>
          <a:off x="10134600" y="19926300"/>
          <a:ext cx="50800" cy="1333500"/>
        </a:xfrm>
        <a:prstGeom prst="leftBracket">
          <a:avLst/>
        </a:prstGeom>
        <a:noFill/>
        <a:ln w="38100">
          <a:solidFill>
            <a:srgbClr val="FD1160"/>
          </a:solidFil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n-US" sz="1100" kern="1200"/>
        </a:p>
      </xdr:txBody>
    </xdr:sp>
    <xdr:clientData/>
  </xdr:twoCellAnchor>
  <xdr:twoCellAnchor>
    <xdr:from>
      <xdr:col>0</xdr:col>
      <xdr:colOff>247203</xdr:colOff>
      <xdr:row>57</xdr:row>
      <xdr:rowOff>168274</xdr:rowOff>
    </xdr:from>
    <xdr:to>
      <xdr:col>8</xdr:col>
      <xdr:colOff>281940</xdr:colOff>
      <xdr:row>69</xdr:row>
      <xdr:rowOff>11430</xdr:rowOff>
    </xdr:to>
    <xdr:sp macro="" textlink="">
      <xdr:nvSpPr>
        <xdr:cNvPr id="11" name="TextBox 10">
          <a:extLst>
            <a:ext uri="{FF2B5EF4-FFF2-40B4-BE49-F238E27FC236}">
              <a16:creationId xmlns:a16="http://schemas.microsoft.com/office/drawing/2014/main" id="{FE30CBE2-C62F-0547-8196-BABC934E8600}"/>
            </a:ext>
          </a:extLst>
        </xdr:cNvPr>
        <xdr:cNvSpPr txBox="1"/>
      </xdr:nvSpPr>
      <xdr:spPr>
        <a:xfrm>
          <a:off x="247203" y="10474324"/>
          <a:ext cx="5978337" cy="19005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600" b="1">
              <a:solidFill>
                <a:schemeClr val="bg1"/>
              </a:solidFill>
              <a:effectLst/>
              <a:latin typeface="Arial" panose="020B0604020202020204" pitchFamily="34" charset="0"/>
              <a:ea typeface="+mn-ea"/>
              <a:cs typeface="Arial" panose="020B0604020202020204" pitchFamily="34" charset="0"/>
            </a:rPr>
            <a:t>Purpose of the updated form</a:t>
          </a:r>
          <a:br>
            <a:rPr lang="en-US" sz="1100">
              <a:solidFill>
                <a:schemeClr val="bg1"/>
              </a:solidFill>
              <a:effectLst/>
              <a:latin typeface="Arial" panose="020B0604020202020204" pitchFamily="34" charset="0"/>
              <a:ea typeface="+mn-ea"/>
              <a:cs typeface="Arial" panose="020B0604020202020204" pitchFamily="34" charset="0"/>
            </a:rPr>
          </a:br>
          <a:r>
            <a:rPr lang="en-US" sz="1400">
              <a:solidFill>
                <a:schemeClr val="bg1"/>
              </a:solidFill>
              <a:effectLst/>
              <a:latin typeface="Arial" panose="020B0604020202020204" pitchFamily="34" charset="0"/>
              <a:ea typeface="+mn-ea"/>
              <a:cs typeface="Arial" panose="020B0604020202020204" pitchFamily="34" charset="0"/>
            </a:rPr>
            <a:t>The ACI World Safety and Operations Data Collection Form has been enhanced to gather comprehensive information on critical topics such as safety, operations, and infrastructure. The updated form aims to capture detailed insights that reflect current challenges and needs in the aviation industry. The collected data will help ACI better understand its members’ evolving requirements and support informed decision-making for advocacy, resource development, and benchmarking. </a:t>
          </a:r>
          <a:endParaRPr lang="en-US" sz="1100">
            <a:solidFill>
              <a:schemeClr val="bg1"/>
            </a:solidFill>
            <a:effectLst/>
            <a:latin typeface="Arial" panose="020B0604020202020204" pitchFamily="34" charset="0"/>
            <a:cs typeface="Arial" panose="020B0604020202020204" pitchFamily="34" charset="0"/>
          </a:endParaRPr>
        </a:p>
      </xdr:txBody>
    </xdr:sp>
    <xdr:clientData/>
  </xdr:twoCellAnchor>
  <xdr:twoCellAnchor>
    <xdr:from>
      <xdr:col>0</xdr:col>
      <xdr:colOff>647700</xdr:colOff>
      <xdr:row>161</xdr:row>
      <xdr:rowOff>90441</xdr:rowOff>
    </xdr:from>
    <xdr:to>
      <xdr:col>8</xdr:col>
      <xdr:colOff>597957</xdr:colOff>
      <xdr:row>172</xdr:row>
      <xdr:rowOff>50801</xdr:rowOff>
    </xdr:to>
    <xdr:sp macro="" textlink="">
      <xdr:nvSpPr>
        <xdr:cNvPr id="43" name="TextBox 42">
          <a:extLst>
            <a:ext uri="{FF2B5EF4-FFF2-40B4-BE49-F238E27FC236}">
              <a16:creationId xmlns:a16="http://schemas.microsoft.com/office/drawing/2014/main" id="{2072FA2F-E1D0-8445-8C39-4D511BF9681B}"/>
            </a:ext>
          </a:extLst>
        </xdr:cNvPr>
        <xdr:cNvSpPr txBox="1"/>
      </xdr:nvSpPr>
      <xdr:spPr>
        <a:xfrm>
          <a:off x="647700" y="31896885"/>
          <a:ext cx="6610701" cy="1978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lang="en-US" sz="1600" b="1">
              <a:solidFill>
                <a:schemeClr val="bg1"/>
              </a:solidFill>
              <a:effectLst/>
              <a:latin typeface="Arial" panose="020B0604020202020204" pitchFamily="34" charset="0"/>
              <a:ea typeface="+mn-ea"/>
              <a:cs typeface="Arial" panose="020B0604020202020204" pitchFamily="34" charset="0"/>
            </a:rPr>
            <a:t>1. We have one runway with two designations (e.g. 14/32). Should we enter data for both directions as separate runways?</a:t>
          </a:r>
          <a:endParaRPr lang="en-US" sz="1600">
            <a:solidFill>
              <a:schemeClr val="bg1"/>
            </a:solidFill>
            <a:effectLst/>
            <a:latin typeface="Arial" panose="020B0604020202020204" pitchFamily="34" charset="0"/>
            <a:ea typeface="+mn-ea"/>
            <a:cs typeface="Arial" panose="020B0604020202020204" pitchFamily="34" charset="0"/>
          </a:endParaRP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No. Runway designations such as 14/32 refer to the two opposite directions of the same physical runway. These are not considered separate runways for reporting purposes.</a:t>
          </a: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Please enter a single set of data per physical runway. Do not duplicate data entry for each designation.</a:t>
          </a:r>
          <a:r>
            <a:rPr lang="en-US" sz="1400" b="0">
              <a:solidFill>
                <a:schemeClr val="bg1"/>
              </a:solidFill>
              <a:effectLst/>
              <a:latin typeface="Arial" panose="020B0604020202020204" pitchFamily="34" charset="0"/>
              <a:cs typeface="Arial" panose="020B0604020202020204" pitchFamily="34" charset="0"/>
            </a:rPr>
            <a:t> </a:t>
          </a:r>
        </a:p>
      </xdr:txBody>
    </xdr:sp>
    <xdr:clientData/>
  </xdr:twoCellAnchor>
  <xdr:twoCellAnchor>
    <xdr:from>
      <xdr:col>0</xdr:col>
      <xdr:colOff>647700</xdr:colOff>
      <xdr:row>157</xdr:row>
      <xdr:rowOff>100188</xdr:rowOff>
    </xdr:from>
    <xdr:to>
      <xdr:col>6</xdr:col>
      <xdr:colOff>304410</xdr:colOff>
      <xdr:row>160</xdr:row>
      <xdr:rowOff>58686</xdr:rowOff>
    </xdr:to>
    <xdr:sp macro="" textlink="">
      <xdr:nvSpPr>
        <xdr:cNvPr id="45" name="Intro">
          <a:extLst>
            <a:ext uri="{FF2B5EF4-FFF2-40B4-BE49-F238E27FC236}">
              <a16:creationId xmlns:a16="http://schemas.microsoft.com/office/drawing/2014/main" id="{9AEED909-2808-3B42-85E2-56AC572B77D4}"/>
            </a:ext>
          </a:extLst>
        </xdr:cNvPr>
        <xdr:cNvSpPr/>
      </xdr:nvSpPr>
      <xdr:spPr>
        <a:xfrm>
          <a:off x="647700" y="31172855"/>
          <a:ext cx="4652043" cy="50883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2000" b="1">
              <a:solidFill>
                <a:schemeClr val="bg1"/>
              </a:solidFill>
              <a:effectLst/>
              <a:latin typeface="Arial" panose="020B0604020202020204" pitchFamily="34" charset="0"/>
              <a:cs typeface="Arial" panose="020B0604020202020204" pitchFamily="34" charset="0"/>
            </a:rPr>
            <a:t>Frequently Asked Questions (FAQ):</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2000" b="1">
            <a:solidFill>
              <a:schemeClr val="bg1"/>
            </a:solidFill>
            <a:effectLst/>
            <a:latin typeface="Arial" panose="020B0604020202020204" pitchFamily="34" charset="0"/>
            <a:cs typeface="Arial" panose="020B0604020202020204" pitchFamily="34" charset="0"/>
          </a:endParaRPr>
        </a:p>
        <a:p>
          <a:pPr algn="l"/>
          <a:endParaRPr lang="en-US" sz="2800">
            <a:solidFill>
              <a:schemeClr val="bg1"/>
            </a:solidFill>
            <a:effectLst/>
            <a:latin typeface="Arial" panose="020B0604020202020204" pitchFamily="34" charset="0"/>
            <a:cs typeface="Arial" panose="020B0604020202020204" pitchFamily="34" charset="0"/>
          </a:endParaRPr>
        </a:p>
      </xdr:txBody>
    </xdr:sp>
    <xdr:clientData/>
  </xdr:twoCellAnchor>
  <xdr:twoCellAnchor>
    <xdr:from>
      <xdr:col>0</xdr:col>
      <xdr:colOff>647700</xdr:colOff>
      <xdr:row>174</xdr:row>
      <xdr:rowOff>77740</xdr:rowOff>
    </xdr:from>
    <xdr:to>
      <xdr:col>8</xdr:col>
      <xdr:colOff>597957</xdr:colOff>
      <xdr:row>187</xdr:row>
      <xdr:rowOff>38100</xdr:rowOff>
    </xdr:to>
    <xdr:sp macro="" textlink="">
      <xdr:nvSpPr>
        <xdr:cNvPr id="47" name="TextBox 46">
          <a:extLst>
            <a:ext uri="{FF2B5EF4-FFF2-40B4-BE49-F238E27FC236}">
              <a16:creationId xmlns:a16="http://schemas.microsoft.com/office/drawing/2014/main" id="{78FB7EB0-75C5-C34F-92D2-9EC78ACD1BB9}"/>
            </a:ext>
          </a:extLst>
        </xdr:cNvPr>
        <xdr:cNvSpPr txBox="1"/>
      </xdr:nvSpPr>
      <xdr:spPr>
        <a:xfrm>
          <a:off x="647700" y="34268962"/>
          <a:ext cx="6610701" cy="2345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lang="en-US" sz="1600" b="1">
              <a:solidFill>
                <a:schemeClr val="bg1"/>
              </a:solidFill>
              <a:effectLst/>
              <a:latin typeface="Arial" panose="020B0604020202020204" pitchFamily="34" charset="0"/>
              <a:ea typeface="+mn-ea"/>
              <a:cs typeface="Arial" panose="020B0604020202020204" pitchFamily="34" charset="0"/>
            </a:rPr>
            <a:t>2. What is runway grooving, and how should I complete the related field if I am unsure?</a:t>
          </a:r>
          <a:endParaRPr lang="en-US" sz="1600">
            <a:solidFill>
              <a:schemeClr val="bg1"/>
            </a:solidFill>
            <a:effectLst/>
            <a:latin typeface="Arial" panose="020B0604020202020204" pitchFamily="34" charset="0"/>
            <a:ea typeface="+mn-ea"/>
            <a:cs typeface="Arial" panose="020B0604020202020204" pitchFamily="34" charset="0"/>
          </a:endParaRP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Runway grooving refers to closely spaced grooves cut into the runway surface to improve water drainage and reduce the risk of hydroplaning during wet conditions. </a:t>
          </a: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If you are unsure whether your runway is grooved, it is recommended that you consult with your airport’s engineering, maintenance, or airside operations team.</a:t>
          </a: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If confirmation is not available at the time of submission, you may select “Unknown” for this field. </a:t>
          </a:r>
        </a:p>
      </xdr:txBody>
    </xdr:sp>
    <xdr:clientData/>
  </xdr:twoCellAnchor>
  <xdr:twoCellAnchor>
    <xdr:from>
      <xdr:col>0</xdr:col>
      <xdr:colOff>647700</xdr:colOff>
      <xdr:row>189</xdr:row>
      <xdr:rowOff>77740</xdr:rowOff>
    </xdr:from>
    <xdr:to>
      <xdr:col>8</xdr:col>
      <xdr:colOff>597957</xdr:colOff>
      <xdr:row>217</xdr:row>
      <xdr:rowOff>114300</xdr:rowOff>
    </xdr:to>
    <xdr:sp macro="" textlink="">
      <xdr:nvSpPr>
        <xdr:cNvPr id="50" name="TextBox 49">
          <a:extLst>
            <a:ext uri="{FF2B5EF4-FFF2-40B4-BE49-F238E27FC236}">
              <a16:creationId xmlns:a16="http://schemas.microsoft.com/office/drawing/2014/main" id="{02B3425A-D673-D64F-9146-92A4F16E114B}"/>
            </a:ext>
          </a:extLst>
        </xdr:cNvPr>
        <xdr:cNvSpPr txBox="1"/>
      </xdr:nvSpPr>
      <xdr:spPr>
        <a:xfrm>
          <a:off x="647700" y="37020629"/>
          <a:ext cx="6610701" cy="5173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lang="en-US" sz="1600" b="1">
              <a:solidFill>
                <a:schemeClr val="bg1"/>
              </a:solidFill>
              <a:effectLst/>
              <a:latin typeface="Arial" panose="020B0604020202020204" pitchFamily="34" charset="0"/>
              <a:ea typeface="+mn-ea"/>
              <a:cs typeface="Arial" panose="020B0604020202020204" pitchFamily="34" charset="0"/>
            </a:rPr>
            <a:t>3. What should I select for Question 2.7: Runway Approach Category if my runway does not have ILS or instrument procedures?</a:t>
          </a:r>
          <a:endParaRPr lang="en-US" sz="1600">
            <a:solidFill>
              <a:schemeClr val="bg1"/>
            </a:solidFill>
            <a:effectLst/>
            <a:latin typeface="Arial" panose="020B0604020202020204" pitchFamily="34" charset="0"/>
            <a:ea typeface="+mn-ea"/>
            <a:cs typeface="Arial" panose="020B0604020202020204" pitchFamily="34" charset="0"/>
          </a:endParaRP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If your runway is used exclusively for visual approaches and has no published instrument approach procedures, you should select “Non-Instrument.”</a:t>
          </a: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Definition of Non-Instrument Runway</a:t>
          </a: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A runway intended for the operation of aircraft using visual approach procedures only, without the aid of navigation or landing systems.</a:t>
          </a: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If your runway supports instrument approaches, select the appropriate category based on the available infrastructure:</a:t>
          </a:r>
        </a:p>
        <a:p>
          <a:pPr marL="285750" lvl="0" indent="-285750">
            <a:spcAft>
              <a:spcPts val="600"/>
            </a:spcAft>
            <a:buFont typeface="Wingdings" pitchFamily="2" charset="2"/>
            <a:buChar char="q"/>
          </a:pPr>
          <a:r>
            <a:rPr lang="en-US" sz="1400" b="0">
              <a:solidFill>
                <a:schemeClr val="bg1"/>
              </a:solidFill>
              <a:effectLst/>
              <a:latin typeface="Arial" panose="020B0604020202020204" pitchFamily="34" charset="0"/>
              <a:ea typeface="+mn-ea"/>
              <a:cs typeface="Arial" panose="020B0604020202020204" pitchFamily="34" charset="0"/>
            </a:rPr>
            <a:t>Non-Precision Approach Runway: Provides lateral guidance only (e.g., VOR,   NDB, LNAV).</a:t>
          </a:r>
        </a:p>
        <a:p>
          <a:pPr marL="285750" lvl="0" indent="-285750">
            <a:spcAft>
              <a:spcPts val="600"/>
            </a:spcAft>
            <a:buFont typeface="Wingdings" pitchFamily="2" charset="2"/>
            <a:buChar char="q"/>
          </a:pPr>
          <a:r>
            <a:rPr lang="en-US" sz="1400" b="0">
              <a:solidFill>
                <a:schemeClr val="bg1"/>
              </a:solidFill>
              <a:effectLst/>
              <a:latin typeface="Arial" panose="020B0604020202020204" pitchFamily="34" charset="0"/>
              <a:ea typeface="+mn-ea"/>
              <a:cs typeface="Arial" panose="020B0604020202020204" pitchFamily="34" charset="0"/>
            </a:rPr>
            <a:t>Precision Approach Runway:</a:t>
          </a:r>
        </a:p>
        <a:p>
          <a:pPr marL="742950" lvl="1" indent="-285750">
            <a:spcAft>
              <a:spcPts val="600"/>
            </a:spcAft>
            <a:buFont typeface="Wingdings" pitchFamily="2" charset="2"/>
            <a:buChar char="§"/>
          </a:pPr>
          <a:r>
            <a:rPr lang="en-US" sz="1400" b="0">
              <a:solidFill>
                <a:schemeClr val="bg1"/>
              </a:solidFill>
              <a:effectLst/>
              <a:latin typeface="Arial" panose="020B0604020202020204" pitchFamily="34" charset="0"/>
              <a:ea typeface="+mn-ea"/>
              <a:cs typeface="Arial" panose="020B0604020202020204" pitchFamily="34" charset="0"/>
            </a:rPr>
            <a:t>Category I </a:t>
          </a:r>
        </a:p>
        <a:p>
          <a:pPr marL="742950" lvl="1" indent="-285750">
            <a:spcAft>
              <a:spcPts val="600"/>
            </a:spcAft>
            <a:buFont typeface="Wingdings" pitchFamily="2" charset="2"/>
            <a:buChar char="§"/>
          </a:pPr>
          <a:r>
            <a:rPr lang="en-US" sz="1400" b="0">
              <a:solidFill>
                <a:schemeClr val="bg1"/>
              </a:solidFill>
              <a:effectLst/>
              <a:latin typeface="Arial" panose="020B0604020202020204" pitchFamily="34" charset="0"/>
              <a:ea typeface="+mn-ea"/>
              <a:cs typeface="Arial" panose="020B0604020202020204" pitchFamily="34" charset="0"/>
            </a:rPr>
            <a:t>Category II</a:t>
          </a:r>
        </a:p>
        <a:p>
          <a:pPr marL="742950" lvl="1" indent="-285750">
            <a:spcAft>
              <a:spcPts val="600"/>
            </a:spcAft>
            <a:buFont typeface="Wingdings" pitchFamily="2" charset="2"/>
            <a:buChar char="§"/>
          </a:pPr>
          <a:r>
            <a:rPr lang="en-US" sz="1400" b="0">
              <a:solidFill>
                <a:schemeClr val="bg1"/>
              </a:solidFill>
              <a:effectLst/>
              <a:latin typeface="Arial" panose="020B0604020202020204" pitchFamily="34" charset="0"/>
              <a:ea typeface="+mn-ea"/>
              <a:cs typeface="Arial" panose="020B0604020202020204" pitchFamily="34" charset="0"/>
            </a:rPr>
            <a:t>Category III (A,B,C)</a:t>
          </a: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Please avoid leaving this field blank. Refer to your aerodrome or air navigation authority if further clarification is needed.</a:t>
          </a:r>
        </a:p>
        <a:p>
          <a:pPr>
            <a:spcAft>
              <a:spcPts val="600"/>
            </a:spcAft>
          </a:pPr>
          <a:r>
            <a:rPr lang="en-US" sz="1400" b="0" i="1">
              <a:solidFill>
                <a:schemeClr val="bg1"/>
              </a:solidFill>
              <a:effectLst/>
              <a:latin typeface="Arial" panose="020B0604020202020204" pitchFamily="34" charset="0"/>
              <a:ea typeface="+mn-ea"/>
              <a:cs typeface="Arial" panose="020B0604020202020204" pitchFamily="34" charset="0"/>
            </a:rPr>
            <a:t>Source: ICAO Aerodrome Design Manual (Doc 9157), Part 1 – Chapter 1: Runway Definitions</a:t>
          </a:r>
          <a:endParaRPr lang="en-US" sz="1400" b="0">
            <a:solidFill>
              <a:schemeClr val="bg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647700</xdr:colOff>
      <xdr:row>219</xdr:row>
      <xdr:rowOff>63500</xdr:rowOff>
    </xdr:from>
    <xdr:to>
      <xdr:col>8</xdr:col>
      <xdr:colOff>570900</xdr:colOff>
      <xdr:row>235</xdr:row>
      <xdr:rowOff>38100</xdr:rowOff>
    </xdr:to>
    <xdr:sp macro="" textlink="">
      <xdr:nvSpPr>
        <xdr:cNvPr id="52" name="TextBox 51">
          <a:extLst>
            <a:ext uri="{FF2B5EF4-FFF2-40B4-BE49-F238E27FC236}">
              <a16:creationId xmlns:a16="http://schemas.microsoft.com/office/drawing/2014/main" id="{E15FDA36-94B8-314E-ACA8-D22A094BD35C}"/>
            </a:ext>
          </a:extLst>
        </xdr:cNvPr>
        <xdr:cNvSpPr txBox="1"/>
      </xdr:nvSpPr>
      <xdr:spPr>
        <a:xfrm>
          <a:off x="647700" y="42509722"/>
          <a:ext cx="6583644" cy="29097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lang="en-US" sz="1600" b="1">
              <a:solidFill>
                <a:schemeClr val="bg1"/>
              </a:solidFill>
              <a:effectLst/>
              <a:latin typeface="Arial" panose="020B0604020202020204" pitchFamily="34" charset="0"/>
              <a:ea typeface="+mn-ea"/>
              <a:cs typeface="Arial" panose="020B0604020202020204" pitchFamily="34" charset="0"/>
            </a:rPr>
            <a:t>4. What does “remote aircraft stand” mean, and what is its relation with the total number of stands?</a:t>
          </a:r>
          <a:endParaRPr lang="en-US" sz="1600">
            <a:solidFill>
              <a:schemeClr val="bg1"/>
            </a:solidFill>
            <a:effectLst/>
            <a:latin typeface="Arial" panose="020B0604020202020204" pitchFamily="34" charset="0"/>
            <a:ea typeface="+mn-ea"/>
            <a:cs typeface="Arial" panose="020B0604020202020204" pitchFamily="34" charset="0"/>
          </a:endParaRP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Total Number of Aircraft Stands (4.1) includes all stands available at the airport, whether contact or remote.</a:t>
          </a: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Remote Aircraft Stands (4.2) refers only to stands not connected to the terminal building by a passenger boarding bridge (PBB).</a:t>
          </a: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Remote stands may still be located close to the terminal but require buses or other transport methods for passenger movement. </a:t>
          </a:r>
          <a:r>
            <a:rPr lang="en-US" sz="1400" b="0" u="sng">
              <a:solidFill>
                <a:schemeClr val="bg1"/>
              </a:solidFill>
              <a:effectLst/>
              <a:latin typeface="Arial" panose="020B0604020202020204" pitchFamily="34" charset="0"/>
              <a:ea typeface="+mn-ea"/>
              <a:cs typeface="Arial" panose="020B0604020202020204" pitchFamily="34" charset="0"/>
            </a:rPr>
            <a:t>“Remote” does not mean “far from the terminal.”</a:t>
          </a:r>
          <a:endParaRPr lang="en-US" sz="1400" b="0">
            <a:solidFill>
              <a:schemeClr val="bg1"/>
            </a:solidFill>
            <a:effectLst/>
            <a:latin typeface="Arial" panose="020B0604020202020204" pitchFamily="34" charset="0"/>
            <a:ea typeface="+mn-ea"/>
            <a:cs typeface="Arial" panose="020B0604020202020204" pitchFamily="34" charset="0"/>
          </a:endParaRP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Ensure that the value entered for remote stands (4.2) does not exceed the total number of stands (4.1).</a:t>
          </a:r>
        </a:p>
      </xdr:txBody>
    </xdr:sp>
    <xdr:clientData/>
  </xdr:twoCellAnchor>
  <xdr:twoCellAnchor>
    <xdr:from>
      <xdr:col>9</xdr:col>
      <xdr:colOff>279400</xdr:colOff>
      <xdr:row>161</xdr:row>
      <xdr:rowOff>63500</xdr:rowOff>
    </xdr:from>
    <xdr:to>
      <xdr:col>17</xdr:col>
      <xdr:colOff>202600</xdr:colOff>
      <xdr:row>214</xdr:row>
      <xdr:rowOff>63500</xdr:rowOff>
    </xdr:to>
    <xdr:sp macro="" textlink="">
      <xdr:nvSpPr>
        <xdr:cNvPr id="59" name="TextBox 58">
          <a:extLst>
            <a:ext uri="{FF2B5EF4-FFF2-40B4-BE49-F238E27FC236}">
              <a16:creationId xmlns:a16="http://schemas.microsoft.com/office/drawing/2014/main" id="{51D08D0F-0495-C049-86F7-0B106DF1D0D9}"/>
            </a:ext>
          </a:extLst>
        </xdr:cNvPr>
        <xdr:cNvSpPr txBox="1"/>
      </xdr:nvSpPr>
      <xdr:spPr>
        <a:xfrm>
          <a:off x="7772400" y="31869944"/>
          <a:ext cx="6583644" cy="97225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900"/>
            </a:spcAft>
          </a:pPr>
          <a:r>
            <a:rPr lang="en-US" sz="1600" b="1">
              <a:solidFill>
                <a:schemeClr val="bg1"/>
              </a:solidFill>
              <a:effectLst/>
              <a:latin typeface="Arial" panose="020B0604020202020204" pitchFamily="34" charset="0"/>
              <a:ea typeface="+mn-ea"/>
              <a:cs typeface="Arial" panose="020B0604020202020204" pitchFamily="34" charset="0"/>
            </a:rPr>
            <a:t>5.  What is a Safety Action Group (SAG), and can you provide examples?</a:t>
          </a:r>
          <a:endParaRPr lang="en-US" sz="1600">
            <a:solidFill>
              <a:schemeClr val="bg1"/>
            </a:solidFill>
            <a:effectLst/>
            <a:latin typeface="Arial" panose="020B0604020202020204" pitchFamily="34" charset="0"/>
            <a:ea typeface="+mn-ea"/>
            <a:cs typeface="Arial" panose="020B0604020202020204" pitchFamily="34" charset="0"/>
          </a:endParaRPr>
        </a:p>
        <a:p>
          <a:pPr>
            <a:spcAft>
              <a:spcPts val="900"/>
            </a:spcAft>
          </a:pPr>
          <a:r>
            <a:rPr lang="en-US" sz="1400" b="0">
              <a:solidFill>
                <a:schemeClr val="bg1"/>
              </a:solidFill>
              <a:effectLst/>
              <a:latin typeface="Arial" panose="020B0604020202020204" pitchFamily="34" charset="0"/>
              <a:ea typeface="+mn-ea"/>
              <a:cs typeface="Arial" panose="020B0604020202020204" pitchFamily="34" charset="0"/>
            </a:rPr>
            <a:t>According to the ICAO Safety Management Manual (Doc 9859), the term </a:t>
          </a:r>
          <a:r>
            <a:rPr lang="en-US" sz="1400" b="0" i="1">
              <a:solidFill>
                <a:schemeClr val="bg1"/>
              </a:solidFill>
              <a:effectLst/>
              <a:latin typeface="Arial" panose="020B0604020202020204" pitchFamily="34" charset="0"/>
              <a:ea typeface="+mn-ea"/>
              <a:cs typeface="Arial" panose="020B0604020202020204" pitchFamily="34" charset="0"/>
            </a:rPr>
            <a:t>safety committee</a:t>
          </a:r>
          <a:r>
            <a:rPr lang="en-US" sz="1400" b="0">
              <a:solidFill>
                <a:schemeClr val="bg1"/>
              </a:solidFill>
              <a:effectLst/>
              <a:latin typeface="Arial" panose="020B0604020202020204" pitchFamily="34" charset="0"/>
              <a:ea typeface="+mn-ea"/>
              <a:cs typeface="Arial" panose="020B0604020202020204" pitchFamily="34" charset="0"/>
            </a:rPr>
            <a:t> is a broad concept that includes both strategic-level and operational-level groups involved in safety governance. Under this framework:</a:t>
          </a:r>
        </a:p>
        <a:p>
          <a:pPr lvl="0">
            <a:spcAft>
              <a:spcPts val="900"/>
            </a:spcAft>
          </a:pPr>
          <a:r>
            <a:rPr lang="en-US" sz="1400" b="0">
              <a:solidFill>
                <a:schemeClr val="bg1"/>
              </a:solidFill>
              <a:effectLst/>
              <a:latin typeface="Arial" panose="020B0604020202020204" pitchFamily="34" charset="0"/>
              <a:ea typeface="+mn-ea"/>
              <a:cs typeface="Arial" panose="020B0604020202020204" pitchFamily="34" charset="0"/>
            </a:rPr>
            <a:t>A Safety Review Board (SRB) typically functions as the high-level strategic committee, responsible for setting the overall direction of the organization’s safety management.</a:t>
          </a:r>
        </a:p>
        <a:p>
          <a:pPr lvl="0">
            <a:spcAft>
              <a:spcPts val="900"/>
            </a:spcAft>
          </a:pPr>
          <a:r>
            <a:rPr lang="en-US" sz="1400" b="0">
              <a:solidFill>
                <a:schemeClr val="bg1"/>
              </a:solidFill>
              <a:effectLst/>
              <a:latin typeface="Arial" panose="020B0604020202020204" pitchFamily="34" charset="0"/>
              <a:ea typeface="+mn-ea"/>
              <a:cs typeface="Arial" panose="020B0604020202020204" pitchFamily="34" charset="0"/>
            </a:rPr>
            <a:t>A Safety Action Group (SAG) refers to operationally focused teams responsible for the implementation and coordination of safety strategies in specific domains or operational areas. </a:t>
          </a:r>
        </a:p>
        <a:p>
          <a:pPr lvl="0">
            <a:spcAft>
              <a:spcPts val="900"/>
            </a:spcAft>
          </a:pPr>
          <a:r>
            <a:rPr lang="en-US" sz="1400" b="0">
              <a:solidFill>
                <a:schemeClr val="bg1"/>
              </a:solidFill>
              <a:effectLst/>
              <a:latin typeface="Arial" panose="020B0604020202020204" pitchFamily="34" charset="0"/>
              <a:ea typeface="+mn-ea"/>
              <a:cs typeface="Arial" panose="020B0604020202020204" pitchFamily="34" charset="0"/>
            </a:rPr>
            <a:t>A SAG is composed of managers and frontline staff and may be formed around a specific area of safety concern. These groups are tasked with:</a:t>
          </a:r>
        </a:p>
        <a:p>
          <a:pPr marL="285750" lvl="0" indent="-285750">
            <a:spcAft>
              <a:spcPts val="900"/>
            </a:spcAft>
            <a:buFont typeface="Wingdings" pitchFamily="2" charset="2"/>
            <a:buChar char="q"/>
          </a:pPr>
          <a:r>
            <a:rPr lang="en-US" sz="1400" b="0">
              <a:solidFill>
                <a:schemeClr val="bg1"/>
              </a:solidFill>
              <a:effectLst/>
              <a:latin typeface="Arial" panose="020B0604020202020204" pitchFamily="34" charset="0"/>
              <a:ea typeface="+mn-ea"/>
              <a:cs typeface="Arial" panose="020B0604020202020204" pitchFamily="34" charset="0"/>
            </a:rPr>
            <a:t>Monitoring operational safety performance,</a:t>
          </a:r>
        </a:p>
        <a:p>
          <a:pPr marL="285750" lvl="0" indent="-285750">
            <a:spcAft>
              <a:spcPts val="900"/>
            </a:spcAft>
            <a:buFont typeface="Wingdings" pitchFamily="2" charset="2"/>
            <a:buChar char="q"/>
          </a:pPr>
          <a:r>
            <a:rPr lang="en-US" sz="1400" b="0">
              <a:solidFill>
                <a:schemeClr val="bg1"/>
              </a:solidFill>
              <a:effectLst/>
              <a:latin typeface="Arial" panose="020B0604020202020204" pitchFamily="34" charset="0"/>
              <a:ea typeface="+mn-ea"/>
              <a:cs typeface="Arial" panose="020B0604020202020204" pitchFamily="34" charset="0"/>
            </a:rPr>
            <a:t>Reviewing safety data and initiating risk control measures,</a:t>
          </a:r>
        </a:p>
        <a:p>
          <a:pPr marL="285750" lvl="0" indent="-285750">
            <a:spcAft>
              <a:spcPts val="900"/>
            </a:spcAft>
            <a:buFont typeface="Wingdings" pitchFamily="2" charset="2"/>
            <a:buChar char="q"/>
          </a:pPr>
          <a:r>
            <a:rPr lang="en-US" sz="1400" b="0">
              <a:solidFill>
                <a:schemeClr val="bg1"/>
              </a:solidFill>
              <a:effectLst/>
              <a:latin typeface="Arial" panose="020B0604020202020204" pitchFamily="34" charset="0"/>
              <a:ea typeface="+mn-ea"/>
              <a:cs typeface="Arial" panose="020B0604020202020204" pitchFamily="34" charset="0"/>
            </a:rPr>
            <a:t>Coordinating actions related to safety improvements,</a:t>
          </a:r>
        </a:p>
        <a:p>
          <a:pPr marL="285750" lvl="0" indent="-285750">
            <a:spcAft>
              <a:spcPts val="900"/>
            </a:spcAft>
            <a:buFont typeface="Wingdings" pitchFamily="2" charset="2"/>
            <a:buChar char="q"/>
          </a:pPr>
          <a:r>
            <a:rPr lang="en-US" sz="1400" b="0">
              <a:solidFill>
                <a:schemeClr val="bg1"/>
              </a:solidFill>
              <a:effectLst/>
              <a:latin typeface="Arial" panose="020B0604020202020204" pitchFamily="34" charset="0"/>
              <a:ea typeface="+mn-ea"/>
              <a:cs typeface="Arial" panose="020B0604020202020204" pitchFamily="34" charset="0"/>
            </a:rPr>
            <a:t>Assessing the impact of operational changes, and</a:t>
          </a:r>
        </a:p>
        <a:p>
          <a:pPr marL="285750" lvl="0" indent="-285750">
            <a:spcAft>
              <a:spcPts val="900"/>
            </a:spcAft>
            <a:buFont typeface="Wingdings" pitchFamily="2" charset="2"/>
            <a:buChar char="q"/>
          </a:pPr>
          <a:r>
            <a:rPr lang="en-US" sz="1400" b="0">
              <a:solidFill>
                <a:schemeClr val="bg1"/>
              </a:solidFill>
              <a:effectLst/>
              <a:latin typeface="Arial" panose="020B0604020202020204" pitchFamily="34" charset="0"/>
              <a:ea typeface="+mn-ea"/>
              <a:cs typeface="Arial" panose="020B0604020202020204" pitchFamily="34" charset="0"/>
            </a:rPr>
            <a:t>Ensuring the timely implementation and effectiveness of safety actions.</a:t>
          </a:r>
        </a:p>
        <a:p>
          <a:pPr lvl="0">
            <a:spcAft>
              <a:spcPts val="900"/>
            </a:spcAft>
          </a:pPr>
          <a:endParaRPr lang="en-US" sz="100" b="0">
            <a:solidFill>
              <a:schemeClr val="bg1"/>
            </a:solidFill>
            <a:effectLst/>
            <a:latin typeface="Arial" panose="020B0604020202020204" pitchFamily="34" charset="0"/>
            <a:ea typeface="+mn-ea"/>
            <a:cs typeface="Arial" panose="020B0604020202020204" pitchFamily="34" charset="0"/>
          </a:endParaRPr>
        </a:p>
        <a:p>
          <a:pPr lvl="0">
            <a:spcAft>
              <a:spcPts val="900"/>
            </a:spcAft>
          </a:pPr>
          <a:r>
            <a:rPr lang="en-US" sz="1400" b="0">
              <a:solidFill>
                <a:schemeClr val="bg1"/>
              </a:solidFill>
              <a:effectLst/>
              <a:latin typeface="Arial" panose="020B0604020202020204" pitchFamily="34" charset="0"/>
              <a:ea typeface="+mn-ea"/>
              <a:cs typeface="Arial" panose="020B0604020202020204" pitchFamily="34" charset="0"/>
            </a:rPr>
            <a:t>Examples of SAGs include:</a:t>
          </a:r>
        </a:p>
        <a:p>
          <a:pPr marL="285750" lvl="0" indent="-285750">
            <a:spcAft>
              <a:spcPts val="900"/>
            </a:spcAft>
            <a:buFont typeface="Wingdings" pitchFamily="2" charset="2"/>
            <a:buChar char="q"/>
          </a:pPr>
          <a:r>
            <a:rPr lang="en-US" sz="1400" b="0">
              <a:solidFill>
                <a:schemeClr val="bg1"/>
              </a:solidFill>
              <a:effectLst/>
              <a:latin typeface="Arial" panose="020B0604020202020204" pitchFamily="34" charset="0"/>
              <a:ea typeface="+mn-ea"/>
              <a:cs typeface="Arial" panose="020B0604020202020204" pitchFamily="34" charset="0"/>
            </a:rPr>
            <a:t>Runway Safety Teams (RST)</a:t>
          </a:r>
        </a:p>
        <a:p>
          <a:pPr marL="285750" lvl="0" indent="-285750">
            <a:spcAft>
              <a:spcPts val="900"/>
            </a:spcAft>
            <a:buFont typeface="Wingdings" pitchFamily="2" charset="2"/>
            <a:buChar char="q"/>
          </a:pPr>
          <a:r>
            <a:rPr lang="en-US" sz="1400" b="0">
              <a:solidFill>
                <a:schemeClr val="bg1"/>
              </a:solidFill>
              <a:effectLst/>
              <a:latin typeface="Arial" panose="020B0604020202020204" pitchFamily="34" charset="0"/>
              <a:ea typeface="+mn-ea"/>
              <a:cs typeface="Arial" panose="020B0604020202020204" pitchFamily="34" charset="0"/>
            </a:rPr>
            <a:t>Apron Safety Teams (AST)</a:t>
          </a:r>
        </a:p>
        <a:p>
          <a:pPr marL="285750" lvl="0" indent="-285750">
            <a:spcAft>
              <a:spcPts val="900"/>
            </a:spcAft>
            <a:buFont typeface="Wingdings" pitchFamily="2" charset="2"/>
            <a:buChar char="q"/>
          </a:pPr>
          <a:r>
            <a:rPr lang="en-US" sz="1400" b="0">
              <a:solidFill>
                <a:schemeClr val="bg1"/>
              </a:solidFill>
              <a:effectLst/>
              <a:latin typeface="Arial" panose="020B0604020202020204" pitchFamily="34" charset="0"/>
              <a:ea typeface="+mn-ea"/>
              <a:cs typeface="Arial" panose="020B0604020202020204" pitchFamily="34" charset="0"/>
            </a:rPr>
            <a:t>Wildlife Hazard Management Committees</a:t>
          </a:r>
        </a:p>
        <a:p>
          <a:pPr marL="285750" lvl="0" indent="-285750">
            <a:spcAft>
              <a:spcPts val="900"/>
            </a:spcAft>
            <a:buFont typeface="Wingdings" pitchFamily="2" charset="2"/>
            <a:buChar char="q"/>
          </a:pPr>
          <a:r>
            <a:rPr lang="en-US" sz="1400" b="0">
              <a:solidFill>
                <a:schemeClr val="bg1"/>
              </a:solidFill>
              <a:effectLst/>
              <a:latin typeface="Arial" panose="020B0604020202020204" pitchFamily="34" charset="0"/>
              <a:ea typeface="+mn-ea"/>
              <a:cs typeface="Arial" panose="020B0604020202020204" pitchFamily="34" charset="0"/>
            </a:rPr>
            <a:t>Emergency Response Planning Committees (ERP)</a:t>
          </a:r>
        </a:p>
        <a:p>
          <a:pPr lvl="0">
            <a:spcAft>
              <a:spcPts val="900"/>
            </a:spcAft>
          </a:pPr>
          <a:r>
            <a:rPr lang="en-US" sz="1400" b="0">
              <a:solidFill>
                <a:schemeClr val="bg1"/>
              </a:solidFill>
              <a:effectLst/>
              <a:latin typeface="Arial" panose="020B0604020202020204" pitchFamily="34" charset="0"/>
              <a:ea typeface="+mn-ea"/>
              <a:cs typeface="Arial" panose="020B0604020202020204" pitchFamily="34" charset="0"/>
            </a:rPr>
            <a:t>Important Note: </a:t>
          </a:r>
        </a:p>
        <a:p>
          <a:pPr lvl="0">
            <a:spcAft>
              <a:spcPts val="900"/>
            </a:spcAft>
          </a:pPr>
          <a:r>
            <a:rPr lang="en-US" sz="1400" b="0">
              <a:solidFill>
                <a:schemeClr val="bg1"/>
              </a:solidFill>
              <a:effectLst/>
              <a:latin typeface="Arial" panose="020B0604020202020204" pitchFamily="34" charset="0"/>
              <a:ea typeface="+mn-ea"/>
              <a:cs typeface="Arial" panose="020B0604020202020204" pitchFamily="34" charset="0"/>
            </a:rPr>
            <a:t>In practice, many service providers use the term “safety committee” to describe a general-purpose group responsible for overseeing all safety-related initiatives. However, to avoid confusion and align with ICAO Doc 9859, this form uses the term Safety Action Group (SAG) to represent both domain-specific operational groups (e.g., Runway Safety Team, Wildlife Hazard Committee) and general safety committees with operational responsibilities. This approach ensures consistency and avoids confusion in interpreting responses.</a:t>
          </a:r>
        </a:p>
        <a:p>
          <a:pPr lvl="0">
            <a:spcAft>
              <a:spcPts val="900"/>
            </a:spcAft>
          </a:pPr>
          <a:r>
            <a:rPr lang="en-US" sz="1400" b="0">
              <a:solidFill>
                <a:schemeClr val="bg1"/>
              </a:solidFill>
              <a:effectLst/>
              <a:latin typeface="Arial" panose="020B0604020202020204" pitchFamily="34" charset="0"/>
              <a:ea typeface="+mn-ea"/>
              <a:cs typeface="Arial" panose="020B0604020202020204" pitchFamily="34" charset="0"/>
            </a:rPr>
            <a:t>Therefore, if your airport has an active RST, AST, or other equivalent safety-focused group, it qualifies as a Safety Action Group (SAG) for the purpose of this data collection. Please ensure this is reflected in your response to SPI-20.</a:t>
          </a:r>
        </a:p>
        <a:p>
          <a:pPr lvl="0">
            <a:spcAft>
              <a:spcPts val="600"/>
            </a:spcAft>
          </a:pPr>
          <a:endParaRPr lang="en-US" sz="1400" b="0">
            <a:solidFill>
              <a:schemeClr val="bg1"/>
            </a:solidFill>
            <a:effectLst/>
            <a:latin typeface="Arial" panose="020B0604020202020204" pitchFamily="34" charset="0"/>
            <a:ea typeface="+mn-ea"/>
            <a:cs typeface="Arial" panose="020B0604020202020204" pitchFamily="34" charset="0"/>
          </a:endParaRPr>
        </a:p>
      </xdr:txBody>
    </xdr:sp>
    <xdr:clientData/>
  </xdr:twoCellAnchor>
  <xdr:twoCellAnchor>
    <xdr:from>
      <xdr:col>9</xdr:col>
      <xdr:colOff>279400</xdr:colOff>
      <xdr:row>215</xdr:row>
      <xdr:rowOff>101600</xdr:rowOff>
    </xdr:from>
    <xdr:to>
      <xdr:col>17</xdr:col>
      <xdr:colOff>202600</xdr:colOff>
      <xdr:row>235</xdr:row>
      <xdr:rowOff>114300</xdr:rowOff>
    </xdr:to>
    <xdr:sp macro="" textlink="">
      <xdr:nvSpPr>
        <xdr:cNvPr id="63" name="TextBox 62">
          <a:extLst>
            <a:ext uri="{FF2B5EF4-FFF2-40B4-BE49-F238E27FC236}">
              <a16:creationId xmlns:a16="http://schemas.microsoft.com/office/drawing/2014/main" id="{3A8CF00E-D35D-3346-BEC2-8EBE3E28B99E}"/>
            </a:ext>
          </a:extLst>
        </xdr:cNvPr>
        <xdr:cNvSpPr txBox="1"/>
      </xdr:nvSpPr>
      <xdr:spPr>
        <a:xfrm>
          <a:off x="7772400" y="41814044"/>
          <a:ext cx="6583644" cy="36815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lang="en-US" sz="1600" b="1">
              <a:solidFill>
                <a:schemeClr val="bg1"/>
              </a:solidFill>
              <a:effectLst/>
              <a:latin typeface="Arial" panose="020B0604020202020204" pitchFamily="34" charset="0"/>
              <a:ea typeface="+mn-ea"/>
              <a:cs typeface="Arial" panose="020B0604020202020204" pitchFamily="34" charset="0"/>
            </a:rPr>
            <a:t>6. What are the key considerations when reporting staff access and training information in SPI-21?</a:t>
          </a:r>
          <a:endParaRPr lang="en-US" sz="1600">
            <a:solidFill>
              <a:schemeClr val="bg1"/>
            </a:solidFill>
            <a:effectLst/>
            <a:latin typeface="Arial" panose="020B0604020202020204" pitchFamily="34" charset="0"/>
            <a:ea typeface="+mn-ea"/>
            <a:cs typeface="Arial" panose="020B0604020202020204" pitchFamily="34" charset="0"/>
          </a:endParaRP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There are two important points to keep in mind when completing SPI-21:</a:t>
          </a: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Do not limit responses to a specific calendar year</a:t>
          </a: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The data in this section should reflect the current situation at the time of completing the form, not just information related to a particular year (e.g., 2024). For example, you should report the total number of staff currently authorized to access or operate in the movement area, regardless of when they received access or training.</a:t>
          </a: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Include both drivers and non-drivers where applicable</a:t>
          </a:r>
        </a:p>
        <a:p>
          <a:pPr>
            <a:spcAft>
              <a:spcPts val="600"/>
            </a:spcAft>
          </a:pPr>
          <a:r>
            <a:rPr lang="en-US" sz="1400" b="0">
              <a:solidFill>
                <a:schemeClr val="bg1"/>
              </a:solidFill>
              <a:effectLst/>
              <a:latin typeface="Arial" panose="020B0604020202020204" pitchFamily="34" charset="0"/>
              <a:ea typeface="+mn-ea"/>
              <a:cs typeface="Arial" panose="020B0604020202020204" pitchFamily="34" charset="0"/>
            </a:rPr>
            <a:t>In SPI-21-A, you must report all staff who have access to the movement area, whether or not they are authorized to drive. This number must therefore be greater than or equal to the number of staff trained to drive in the movement area, maneuvering area, or apron, as reported in SPI-21-E, F, and G</a:t>
          </a:r>
          <a:r>
            <a:rPr lang="en-US" sz="1400">
              <a:solidFill>
                <a:schemeClr val="bg1"/>
              </a:solidFill>
              <a:effectLst/>
              <a:latin typeface="Arial" panose="020B0604020202020204" pitchFamily="34" charset="0"/>
              <a:ea typeface="+mn-ea"/>
              <a:cs typeface="Arial" panose="020B0604020202020204" pitchFamily="34" charset="0"/>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xdr:rowOff>
    </xdr:from>
    <xdr:to>
      <xdr:col>6</xdr:col>
      <xdr:colOff>2695575</xdr:colOff>
      <xdr:row>0</xdr:row>
      <xdr:rowOff>2314575</xdr:rowOff>
    </xdr:to>
    <xdr:sp macro="" textlink="">
      <xdr:nvSpPr>
        <xdr:cNvPr id="2" name="Rectangle 1">
          <a:extLst>
            <a:ext uri="{FF2B5EF4-FFF2-40B4-BE49-F238E27FC236}">
              <a16:creationId xmlns:a16="http://schemas.microsoft.com/office/drawing/2014/main" id="{3F66A085-283F-0949-B84D-E359B50DB8BE}"/>
            </a:ext>
          </a:extLst>
        </xdr:cNvPr>
        <xdr:cNvSpPr/>
      </xdr:nvSpPr>
      <xdr:spPr>
        <a:xfrm>
          <a:off x="0" y="19050"/>
          <a:ext cx="14468475" cy="2295525"/>
        </a:xfrm>
        <a:prstGeom prst="rect">
          <a:avLst/>
        </a:prstGeom>
        <a:gradFill flip="none" rotWithShape="1">
          <a:gsLst>
            <a:gs pos="0">
              <a:srgbClr val="5692C9"/>
            </a:gs>
            <a:gs pos="35000">
              <a:srgbClr val="437CBA"/>
            </a:gs>
            <a:gs pos="67000">
              <a:srgbClr val="16509A"/>
            </a:gs>
            <a:gs pos="99000">
              <a:srgbClr val="013B8F"/>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3</xdr:col>
      <xdr:colOff>1763889</xdr:colOff>
      <xdr:row>0</xdr:row>
      <xdr:rowOff>1712319</xdr:rowOff>
    </xdr:from>
    <xdr:to>
      <xdr:col>6</xdr:col>
      <xdr:colOff>2236996</xdr:colOff>
      <xdr:row>0</xdr:row>
      <xdr:rowOff>2289592</xdr:rowOff>
    </xdr:to>
    <xdr:sp macro="" textlink="">
      <xdr:nvSpPr>
        <xdr:cNvPr id="5" name="TextBox 4">
          <a:extLst>
            <a:ext uri="{FF2B5EF4-FFF2-40B4-BE49-F238E27FC236}">
              <a16:creationId xmlns:a16="http://schemas.microsoft.com/office/drawing/2014/main" id="{BDF4EE9A-90FA-B345-9D46-A47C04FC36F8}"/>
            </a:ext>
          </a:extLst>
        </xdr:cNvPr>
        <xdr:cNvSpPr txBox="1"/>
      </xdr:nvSpPr>
      <xdr:spPr>
        <a:xfrm>
          <a:off x="5192889" y="1712319"/>
          <a:ext cx="7627440" cy="577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2800" b="1" i="0">
              <a:solidFill>
                <a:schemeClr val="bg1"/>
              </a:solidFill>
              <a:latin typeface="Arial" panose="020B0604020202020204" pitchFamily="34" charset="0"/>
              <a:cs typeface="Arial" panose="020B0604020202020204" pitchFamily="34" charset="0"/>
            </a:rPr>
            <a:t>General and Infrastructure Information</a:t>
          </a:r>
        </a:p>
      </xdr:txBody>
    </xdr:sp>
    <xdr:clientData/>
  </xdr:twoCellAnchor>
  <xdr:twoCellAnchor editAs="oneCell">
    <xdr:from>
      <xdr:col>1</xdr:col>
      <xdr:colOff>64246</xdr:colOff>
      <xdr:row>0</xdr:row>
      <xdr:rowOff>65068</xdr:rowOff>
    </xdr:from>
    <xdr:to>
      <xdr:col>2</xdr:col>
      <xdr:colOff>2084620</xdr:colOff>
      <xdr:row>0</xdr:row>
      <xdr:rowOff>1778539</xdr:rowOff>
    </xdr:to>
    <xdr:pic>
      <xdr:nvPicPr>
        <xdr:cNvPr id="6" name="Picture 5">
          <a:extLst>
            <a:ext uri="{FF2B5EF4-FFF2-40B4-BE49-F238E27FC236}">
              <a16:creationId xmlns:a16="http://schemas.microsoft.com/office/drawing/2014/main" id="{96065D1D-BE43-EF44-AC91-EA4E63AD8DB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814" t="21694" r="14215" b="22359"/>
        <a:stretch/>
      </xdr:blipFill>
      <xdr:spPr>
        <a:xfrm>
          <a:off x="487579" y="65068"/>
          <a:ext cx="2872333" cy="1699360"/>
        </a:xfrm>
        <a:prstGeom prst="rect">
          <a:avLst/>
        </a:prstGeom>
      </xdr:spPr>
    </xdr:pic>
    <xdr:clientData/>
  </xdr:twoCellAnchor>
  <xdr:twoCellAnchor>
    <xdr:from>
      <xdr:col>2</xdr:col>
      <xdr:colOff>1752600</xdr:colOff>
      <xdr:row>0</xdr:row>
      <xdr:rowOff>657225</xdr:rowOff>
    </xdr:from>
    <xdr:to>
      <xdr:col>7</xdr:col>
      <xdr:colOff>152400</xdr:colOff>
      <xdr:row>0</xdr:row>
      <xdr:rowOff>1647825</xdr:rowOff>
    </xdr:to>
    <xdr:sp macro="" textlink="">
      <xdr:nvSpPr>
        <xdr:cNvPr id="7" name="TextBox 6">
          <a:extLst>
            <a:ext uri="{FF2B5EF4-FFF2-40B4-BE49-F238E27FC236}">
              <a16:creationId xmlns:a16="http://schemas.microsoft.com/office/drawing/2014/main" id="{0FB29A0B-08A1-DF40-8CE6-99407CA90923}"/>
            </a:ext>
            <a:ext uri="{147F2762-F138-4A5C-976F-8EAC2B608ADB}">
              <a16:predDERef xmlns:a16="http://schemas.microsoft.com/office/drawing/2014/main" pred="{96065D1D-BE43-EF44-AC91-EA4E63AD8DB7}"/>
            </a:ext>
          </a:extLst>
        </xdr:cNvPr>
        <xdr:cNvSpPr txBox="1"/>
      </xdr:nvSpPr>
      <xdr:spPr>
        <a:xfrm>
          <a:off x="2667000" y="657225"/>
          <a:ext cx="8829675" cy="99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800" b="1" i="0">
              <a:solidFill>
                <a:schemeClr val="bg1"/>
              </a:solidFill>
              <a:latin typeface="Arial" panose="020B0604020202020204" pitchFamily="34" charset="0"/>
              <a:cs typeface="Arial" panose="020B0604020202020204" pitchFamily="34" charset="0"/>
            </a:rPr>
            <a:t> SAFETY and OPERATIONS DATA COLLECTION FORM</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21166</xdr:colOff>
      <xdr:row>0</xdr:row>
      <xdr:rowOff>0</xdr:rowOff>
    </xdr:from>
    <xdr:to>
      <xdr:col>10</xdr:col>
      <xdr:colOff>2340428</xdr:colOff>
      <xdr:row>0</xdr:row>
      <xdr:rowOff>2360083</xdr:rowOff>
    </xdr:to>
    <xdr:sp macro="" textlink="">
      <xdr:nvSpPr>
        <xdr:cNvPr id="2" name="Rectangle 1">
          <a:extLst>
            <a:ext uri="{FF2B5EF4-FFF2-40B4-BE49-F238E27FC236}">
              <a16:creationId xmlns:a16="http://schemas.microsoft.com/office/drawing/2014/main" id="{4BB32B78-B419-5F41-B46C-BC3C67C5E4D6}"/>
            </a:ext>
          </a:extLst>
        </xdr:cNvPr>
        <xdr:cNvSpPr/>
      </xdr:nvSpPr>
      <xdr:spPr>
        <a:xfrm>
          <a:off x="511023" y="0"/>
          <a:ext cx="27864405" cy="2360083"/>
        </a:xfrm>
        <a:prstGeom prst="rect">
          <a:avLst/>
        </a:prstGeom>
        <a:gradFill flip="none" rotWithShape="1">
          <a:gsLst>
            <a:gs pos="0">
              <a:srgbClr val="5692C9"/>
            </a:gs>
            <a:gs pos="35000">
              <a:srgbClr val="437CBA"/>
            </a:gs>
            <a:gs pos="67000">
              <a:srgbClr val="16509A"/>
            </a:gs>
            <a:gs pos="99000">
              <a:srgbClr val="013B8F"/>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1</xdr:col>
      <xdr:colOff>148911</xdr:colOff>
      <xdr:row>0</xdr:row>
      <xdr:rowOff>128568</xdr:rowOff>
    </xdr:from>
    <xdr:to>
      <xdr:col>2</xdr:col>
      <xdr:colOff>2590855</xdr:colOff>
      <xdr:row>0</xdr:row>
      <xdr:rowOff>1842039</xdr:rowOff>
    </xdr:to>
    <xdr:pic>
      <xdr:nvPicPr>
        <xdr:cNvPr id="4" name="Picture 3">
          <a:extLst>
            <a:ext uri="{FF2B5EF4-FFF2-40B4-BE49-F238E27FC236}">
              <a16:creationId xmlns:a16="http://schemas.microsoft.com/office/drawing/2014/main" id="{06C82F2B-6F7F-094B-B87F-645437C3836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814" t="21694" r="14215" b="22359"/>
        <a:stretch/>
      </xdr:blipFill>
      <xdr:spPr>
        <a:xfrm>
          <a:off x="646328" y="128568"/>
          <a:ext cx="2865277" cy="1713471"/>
        </a:xfrm>
        <a:prstGeom prst="rect">
          <a:avLst/>
        </a:prstGeom>
      </xdr:spPr>
    </xdr:pic>
    <xdr:clientData/>
  </xdr:twoCellAnchor>
  <xdr:twoCellAnchor>
    <xdr:from>
      <xdr:col>2</xdr:col>
      <xdr:colOff>7574643</xdr:colOff>
      <xdr:row>0</xdr:row>
      <xdr:rowOff>146151</xdr:rowOff>
    </xdr:from>
    <xdr:to>
      <xdr:col>7</xdr:col>
      <xdr:colOff>702513</xdr:colOff>
      <xdr:row>0</xdr:row>
      <xdr:rowOff>2021518</xdr:rowOff>
    </xdr:to>
    <xdr:sp macro="" textlink="">
      <xdr:nvSpPr>
        <xdr:cNvPr id="6" name="TextBox 5">
          <a:extLst>
            <a:ext uri="{FF2B5EF4-FFF2-40B4-BE49-F238E27FC236}">
              <a16:creationId xmlns:a16="http://schemas.microsoft.com/office/drawing/2014/main" id="{8E2FF916-4E6A-D344-8AA2-6F0B05DAD0C9}"/>
            </a:ext>
          </a:extLst>
        </xdr:cNvPr>
        <xdr:cNvSpPr txBox="1"/>
      </xdr:nvSpPr>
      <xdr:spPr>
        <a:xfrm>
          <a:off x="8481786" y="146151"/>
          <a:ext cx="11180013" cy="18753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800" b="1" i="0">
              <a:solidFill>
                <a:schemeClr val="bg1"/>
              </a:solidFill>
              <a:latin typeface="Arial" panose="020B0604020202020204" pitchFamily="34" charset="0"/>
              <a:cs typeface="Arial" panose="020B0604020202020204" pitchFamily="34" charset="0"/>
            </a:rPr>
            <a:t> SAFETY and OPERATIONS DATA COLLECTION FORM</a:t>
          </a:r>
        </a:p>
      </xdr:txBody>
    </xdr:sp>
    <xdr:clientData/>
  </xdr:twoCellAnchor>
  <xdr:twoCellAnchor>
    <xdr:from>
      <xdr:col>5</xdr:col>
      <xdr:colOff>2344964</xdr:colOff>
      <xdr:row>0</xdr:row>
      <xdr:rowOff>1543151</xdr:rowOff>
    </xdr:from>
    <xdr:to>
      <xdr:col>10</xdr:col>
      <xdr:colOff>1732120</xdr:colOff>
      <xdr:row>0</xdr:row>
      <xdr:rowOff>2322286</xdr:rowOff>
    </xdr:to>
    <xdr:sp macro="" textlink="">
      <xdr:nvSpPr>
        <xdr:cNvPr id="7" name="TextBox 6">
          <a:extLst>
            <a:ext uri="{FF2B5EF4-FFF2-40B4-BE49-F238E27FC236}">
              <a16:creationId xmlns:a16="http://schemas.microsoft.com/office/drawing/2014/main" id="{08FC6E6C-008A-9348-9693-ADAE48383575}"/>
            </a:ext>
          </a:extLst>
        </xdr:cNvPr>
        <xdr:cNvSpPr txBox="1"/>
      </xdr:nvSpPr>
      <xdr:spPr>
        <a:xfrm>
          <a:off x="16587107" y="1543151"/>
          <a:ext cx="11180013" cy="7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2800" b="1" i="0">
              <a:solidFill>
                <a:schemeClr val="bg1"/>
              </a:solidFill>
              <a:latin typeface="Arial" panose="020B0604020202020204" pitchFamily="34" charset="0"/>
              <a:cs typeface="Arial" panose="020B0604020202020204" pitchFamily="34" charset="0"/>
            </a:rPr>
            <a:t>Pavement Maintenance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47625</xdr:colOff>
      <xdr:row>0</xdr:row>
      <xdr:rowOff>0</xdr:rowOff>
    </xdr:from>
    <xdr:to>
      <xdr:col>10</xdr:col>
      <xdr:colOff>1171575</xdr:colOff>
      <xdr:row>1</xdr:row>
      <xdr:rowOff>0</xdr:rowOff>
    </xdr:to>
    <xdr:sp macro="" textlink="">
      <xdr:nvSpPr>
        <xdr:cNvPr id="8" name="Rectangle 7">
          <a:extLst>
            <a:ext uri="{FF2B5EF4-FFF2-40B4-BE49-F238E27FC236}">
              <a16:creationId xmlns:a16="http://schemas.microsoft.com/office/drawing/2014/main" id="{DE2F8678-20B8-B543-A148-D5FC652952C7}"/>
            </a:ext>
          </a:extLst>
        </xdr:cNvPr>
        <xdr:cNvSpPr/>
      </xdr:nvSpPr>
      <xdr:spPr>
        <a:xfrm>
          <a:off x="247650" y="0"/>
          <a:ext cx="17106900" cy="2324100"/>
        </a:xfrm>
        <a:prstGeom prst="rect">
          <a:avLst/>
        </a:prstGeom>
        <a:gradFill flip="none" rotWithShape="1">
          <a:gsLst>
            <a:gs pos="0">
              <a:srgbClr val="5692C9"/>
            </a:gs>
            <a:gs pos="35000">
              <a:srgbClr val="437CBA"/>
            </a:gs>
            <a:gs pos="67000">
              <a:srgbClr val="16509A"/>
            </a:gs>
            <a:gs pos="99000">
              <a:srgbClr val="013B8F"/>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3</xdr:col>
      <xdr:colOff>831850</xdr:colOff>
      <xdr:row>0</xdr:row>
      <xdr:rowOff>1698914</xdr:rowOff>
    </xdr:from>
    <xdr:to>
      <xdr:col>10</xdr:col>
      <xdr:colOff>609599</xdr:colOff>
      <xdr:row>0</xdr:row>
      <xdr:rowOff>2136618</xdr:rowOff>
    </xdr:to>
    <xdr:sp macro="" textlink="">
      <xdr:nvSpPr>
        <xdr:cNvPr id="7" name="TextBox 6">
          <a:extLst>
            <a:ext uri="{FF2B5EF4-FFF2-40B4-BE49-F238E27FC236}">
              <a16:creationId xmlns:a16="http://schemas.microsoft.com/office/drawing/2014/main" id="{F5DF2F03-D417-2D44-BE1B-04CA2BE08436}"/>
            </a:ext>
            <a:ext uri="{147F2762-F138-4A5C-976F-8EAC2B608ADB}">
              <a16:predDERef xmlns:a16="http://schemas.microsoft.com/office/drawing/2014/main" pred="{DE2F8678-20B8-B543-A148-D5FC652952C7}"/>
            </a:ext>
          </a:extLst>
        </xdr:cNvPr>
        <xdr:cNvSpPr txBox="1"/>
      </xdr:nvSpPr>
      <xdr:spPr>
        <a:xfrm>
          <a:off x="8404225" y="1698914"/>
          <a:ext cx="8388349" cy="4377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1800" b="1" i="0">
              <a:solidFill>
                <a:schemeClr val="bg1"/>
              </a:solidFill>
              <a:latin typeface="Arial" panose="020B0604020202020204" pitchFamily="34" charset="0"/>
              <a:cs typeface="Arial" panose="020B0604020202020204" pitchFamily="34" charset="0"/>
            </a:rPr>
            <a:t>Lagging</a:t>
          </a:r>
          <a:r>
            <a:rPr lang="en-US" sz="1800" b="1" i="0" baseline="0">
              <a:solidFill>
                <a:schemeClr val="bg1"/>
              </a:solidFill>
              <a:latin typeface="Arial" panose="020B0604020202020204" pitchFamily="34" charset="0"/>
              <a:cs typeface="Arial" panose="020B0604020202020204" pitchFamily="34" charset="0"/>
            </a:rPr>
            <a:t> Safety Performance</a:t>
          </a:r>
          <a:r>
            <a:rPr lang="en-US" sz="1800" b="1" i="0">
              <a:solidFill>
                <a:schemeClr val="bg1"/>
              </a:solidFill>
              <a:latin typeface="Arial" panose="020B0604020202020204" pitchFamily="34" charset="0"/>
              <a:cs typeface="Arial" panose="020B0604020202020204" pitchFamily="34" charset="0"/>
            </a:rPr>
            <a:t> Indicators </a:t>
          </a:r>
        </a:p>
      </xdr:txBody>
    </xdr:sp>
    <xdr:clientData/>
  </xdr:twoCellAnchor>
  <xdr:twoCellAnchor editAs="oneCell">
    <xdr:from>
      <xdr:col>1</xdr:col>
      <xdr:colOff>127745</xdr:colOff>
      <xdr:row>0</xdr:row>
      <xdr:rowOff>128568</xdr:rowOff>
    </xdr:from>
    <xdr:to>
      <xdr:col>2</xdr:col>
      <xdr:colOff>1410058</xdr:colOff>
      <xdr:row>0</xdr:row>
      <xdr:rowOff>1836747</xdr:rowOff>
    </xdr:to>
    <xdr:pic>
      <xdr:nvPicPr>
        <xdr:cNvPr id="9" name="Picture 8">
          <a:extLst>
            <a:ext uri="{FF2B5EF4-FFF2-40B4-BE49-F238E27FC236}">
              <a16:creationId xmlns:a16="http://schemas.microsoft.com/office/drawing/2014/main" id="{7E30B45C-ED8A-5245-8E70-AAFC5A1F889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814" t="21694" r="14215" b="22359"/>
        <a:stretch/>
      </xdr:blipFill>
      <xdr:spPr>
        <a:xfrm>
          <a:off x="360578" y="128568"/>
          <a:ext cx="2859230" cy="1713471"/>
        </a:xfrm>
        <a:prstGeom prst="rect">
          <a:avLst/>
        </a:prstGeom>
      </xdr:spPr>
    </xdr:pic>
    <xdr:clientData/>
  </xdr:twoCellAnchor>
  <xdr:twoCellAnchor>
    <xdr:from>
      <xdr:col>2</xdr:col>
      <xdr:colOff>2152650</xdr:colOff>
      <xdr:row>0</xdr:row>
      <xdr:rowOff>895350</xdr:rowOff>
    </xdr:from>
    <xdr:to>
      <xdr:col>6</xdr:col>
      <xdr:colOff>266700</xdr:colOff>
      <xdr:row>0</xdr:row>
      <xdr:rowOff>1609725</xdr:rowOff>
    </xdr:to>
    <xdr:sp macro="" textlink="">
      <xdr:nvSpPr>
        <xdr:cNvPr id="10" name="TextBox 9">
          <a:extLst>
            <a:ext uri="{FF2B5EF4-FFF2-40B4-BE49-F238E27FC236}">
              <a16:creationId xmlns:a16="http://schemas.microsoft.com/office/drawing/2014/main" id="{605F8A39-6313-1344-ABA5-9619829A26FC}"/>
            </a:ext>
            <a:ext uri="{147F2762-F138-4A5C-976F-8EAC2B608ADB}">
              <a16:predDERef xmlns:a16="http://schemas.microsoft.com/office/drawing/2014/main" pred="{7E30B45C-ED8A-5245-8E70-AAFC5A1F8892}"/>
            </a:ext>
          </a:extLst>
        </xdr:cNvPr>
        <xdr:cNvSpPr txBox="1"/>
      </xdr:nvSpPr>
      <xdr:spPr>
        <a:xfrm>
          <a:off x="3733800" y="895350"/>
          <a:ext cx="8543925" cy="714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2400" b="1" i="0">
              <a:solidFill>
                <a:schemeClr val="bg1"/>
              </a:solidFill>
              <a:latin typeface="Arial" panose="020B0604020202020204" pitchFamily="34" charset="0"/>
              <a:cs typeface="Arial" panose="020B0604020202020204" pitchFamily="34" charset="0"/>
            </a:rPr>
            <a:t> SAFETY and OPERATIONS DATA COLLECTION FORM</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352425</xdr:colOff>
      <xdr:row>0</xdr:row>
      <xdr:rowOff>85725</xdr:rowOff>
    </xdr:from>
    <xdr:to>
      <xdr:col>6</xdr:col>
      <xdr:colOff>1724025</xdr:colOff>
      <xdr:row>1</xdr:row>
      <xdr:rowOff>85725</xdr:rowOff>
    </xdr:to>
    <xdr:sp macro="" textlink="">
      <xdr:nvSpPr>
        <xdr:cNvPr id="5" name="Rectangle 4">
          <a:extLst>
            <a:ext uri="{FF2B5EF4-FFF2-40B4-BE49-F238E27FC236}">
              <a16:creationId xmlns:a16="http://schemas.microsoft.com/office/drawing/2014/main" id="{B41EA4C9-D7F4-E34D-9AE1-1B6E5D1A4731}"/>
            </a:ext>
          </a:extLst>
        </xdr:cNvPr>
        <xdr:cNvSpPr/>
      </xdr:nvSpPr>
      <xdr:spPr>
        <a:xfrm>
          <a:off x="352425" y="85725"/>
          <a:ext cx="14582775" cy="2076450"/>
        </a:xfrm>
        <a:prstGeom prst="rect">
          <a:avLst/>
        </a:prstGeom>
        <a:gradFill flip="none" rotWithShape="1">
          <a:gsLst>
            <a:gs pos="0">
              <a:srgbClr val="5692C9"/>
            </a:gs>
            <a:gs pos="35000">
              <a:srgbClr val="437CBA"/>
            </a:gs>
            <a:gs pos="67000">
              <a:srgbClr val="16509A"/>
            </a:gs>
            <a:gs pos="99000">
              <a:srgbClr val="013B8F"/>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2</xdr:col>
      <xdr:colOff>3549650</xdr:colOff>
      <xdr:row>0</xdr:row>
      <xdr:rowOff>1613189</xdr:rowOff>
    </xdr:from>
    <xdr:to>
      <xdr:col>6</xdr:col>
      <xdr:colOff>1615097</xdr:colOff>
      <xdr:row>0</xdr:row>
      <xdr:rowOff>2050893</xdr:rowOff>
    </xdr:to>
    <xdr:sp macro="" textlink="">
      <xdr:nvSpPr>
        <xdr:cNvPr id="4" name="TextBox 3">
          <a:extLst>
            <a:ext uri="{FF2B5EF4-FFF2-40B4-BE49-F238E27FC236}">
              <a16:creationId xmlns:a16="http://schemas.microsoft.com/office/drawing/2014/main" id="{AF215848-1E04-974F-838E-1C75859EA834}"/>
            </a:ext>
            <a:ext uri="{147F2762-F138-4A5C-976F-8EAC2B608ADB}">
              <a16:predDERef xmlns:a16="http://schemas.microsoft.com/office/drawing/2014/main" pred="{B41EA4C9-D7F4-E34D-9AE1-1B6E5D1A4731}"/>
            </a:ext>
          </a:extLst>
        </xdr:cNvPr>
        <xdr:cNvSpPr txBox="1"/>
      </xdr:nvSpPr>
      <xdr:spPr>
        <a:xfrm>
          <a:off x="5054600" y="1613189"/>
          <a:ext cx="10228872" cy="4377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2000" b="1" i="0">
              <a:solidFill>
                <a:schemeClr val="bg1"/>
              </a:solidFill>
              <a:latin typeface="Arial" panose="020B0604020202020204" pitchFamily="34" charset="0"/>
              <a:cs typeface="Arial" panose="020B0604020202020204" pitchFamily="34" charset="0"/>
            </a:rPr>
            <a:t>Leading</a:t>
          </a:r>
          <a:r>
            <a:rPr lang="en-US" sz="2000" b="1" i="0" baseline="0">
              <a:solidFill>
                <a:schemeClr val="bg1"/>
              </a:solidFill>
              <a:latin typeface="Arial" panose="020B0604020202020204" pitchFamily="34" charset="0"/>
              <a:cs typeface="Arial" panose="020B0604020202020204" pitchFamily="34" charset="0"/>
            </a:rPr>
            <a:t> Safety Performance</a:t>
          </a:r>
          <a:r>
            <a:rPr lang="en-US" sz="2000" b="1" i="0">
              <a:solidFill>
                <a:schemeClr val="bg1"/>
              </a:solidFill>
              <a:latin typeface="Arial" panose="020B0604020202020204" pitchFamily="34" charset="0"/>
              <a:cs typeface="Arial" panose="020B0604020202020204" pitchFamily="34" charset="0"/>
            </a:rPr>
            <a:t> Indicators</a:t>
          </a:r>
        </a:p>
      </xdr:txBody>
    </xdr:sp>
    <xdr:clientData/>
  </xdr:twoCellAnchor>
  <xdr:twoCellAnchor editAs="oneCell">
    <xdr:from>
      <xdr:col>1</xdr:col>
      <xdr:colOff>80119</xdr:colOff>
      <xdr:row>0</xdr:row>
      <xdr:rowOff>128567</xdr:rowOff>
    </xdr:from>
    <xdr:to>
      <xdr:col>2</xdr:col>
      <xdr:colOff>1632307</xdr:colOff>
      <xdr:row>0</xdr:row>
      <xdr:rowOff>1836746</xdr:rowOff>
    </xdr:to>
    <xdr:pic>
      <xdr:nvPicPr>
        <xdr:cNvPr id="6" name="Picture 5">
          <a:extLst>
            <a:ext uri="{FF2B5EF4-FFF2-40B4-BE49-F238E27FC236}">
              <a16:creationId xmlns:a16="http://schemas.microsoft.com/office/drawing/2014/main" id="{D28CC42F-EF2A-2446-837E-1D8F966F4B9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814" t="21694" r="14215" b="22359"/>
        <a:stretch/>
      </xdr:blipFill>
      <xdr:spPr>
        <a:xfrm>
          <a:off x="492869" y="128567"/>
          <a:ext cx="2853938" cy="1708179"/>
        </a:xfrm>
        <a:prstGeom prst="rect">
          <a:avLst/>
        </a:prstGeom>
      </xdr:spPr>
    </xdr:pic>
    <xdr:clientData/>
  </xdr:twoCellAnchor>
  <xdr:twoCellAnchor>
    <xdr:from>
      <xdr:col>2</xdr:col>
      <xdr:colOff>492579</xdr:colOff>
      <xdr:row>0</xdr:row>
      <xdr:rowOff>739774</xdr:rowOff>
    </xdr:from>
    <xdr:to>
      <xdr:col>6</xdr:col>
      <xdr:colOff>200026</xdr:colOff>
      <xdr:row>0</xdr:row>
      <xdr:rowOff>1406525</xdr:rowOff>
    </xdr:to>
    <xdr:sp macro="" textlink="">
      <xdr:nvSpPr>
        <xdr:cNvPr id="7" name="TextBox 6">
          <a:extLst>
            <a:ext uri="{FF2B5EF4-FFF2-40B4-BE49-F238E27FC236}">
              <a16:creationId xmlns:a16="http://schemas.microsoft.com/office/drawing/2014/main" id="{4585ECEE-BC09-2F4E-8D81-014C6D02D23D}"/>
            </a:ext>
            <a:ext uri="{147F2762-F138-4A5C-976F-8EAC2B608ADB}">
              <a16:predDERef xmlns:a16="http://schemas.microsoft.com/office/drawing/2014/main" pred="{D28CC42F-EF2A-2446-837E-1D8F966F4B9B}"/>
            </a:ext>
          </a:extLst>
        </xdr:cNvPr>
        <xdr:cNvSpPr txBox="1"/>
      </xdr:nvSpPr>
      <xdr:spPr>
        <a:xfrm>
          <a:off x="1997529" y="739774"/>
          <a:ext cx="11870872" cy="666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i="0">
              <a:solidFill>
                <a:schemeClr val="bg1"/>
              </a:solidFill>
              <a:latin typeface="Arial" panose="020B0604020202020204" pitchFamily="34" charset="0"/>
              <a:cs typeface="Arial" panose="020B0604020202020204" pitchFamily="34" charset="0"/>
            </a:rPr>
            <a:t> SAFETY and OPERATIONS DATA COLLECTION FORM</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31749</xdr:colOff>
      <xdr:row>0</xdr:row>
      <xdr:rowOff>2190750</xdr:rowOff>
    </xdr:to>
    <xdr:sp macro="" textlink="">
      <xdr:nvSpPr>
        <xdr:cNvPr id="5" name="Rectangle 4">
          <a:extLst>
            <a:ext uri="{FF2B5EF4-FFF2-40B4-BE49-F238E27FC236}">
              <a16:creationId xmlns:a16="http://schemas.microsoft.com/office/drawing/2014/main" id="{CDC6AA29-0CDE-0448-A62E-E7F4DC6AE491}"/>
            </a:ext>
          </a:extLst>
        </xdr:cNvPr>
        <xdr:cNvSpPr/>
      </xdr:nvSpPr>
      <xdr:spPr>
        <a:xfrm>
          <a:off x="0" y="0"/>
          <a:ext cx="14239874" cy="2190750"/>
        </a:xfrm>
        <a:prstGeom prst="rect">
          <a:avLst/>
        </a:prstGeom>
        <a:gradFill flip="none" rotWithShape="1">
          <a:gsLst>
            <a:gs pos="0">
              <a:srgbClr val="5692C9"/>
            </a:gs>
            <a:gs pos="35000">
              <a:srgbClr val="437CBA"/>
            </a:gs>
            <a:gs pos="67000">
              <a:srgbClr val="16509A"/>
            </a:gs>
            <a:gs pos="99000">
              <a:srgbClr val="013B8F"/>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2</xdr:col>
      <xdr:colOff>4417727</xdr:colOff>
      <xdr:row>0</xdr:row>
      <xdr:rowOff>1612320</xdr:rowOff>
    </xdr:from>
    <xdr:to>
      <xdr:col>3</xdr:col>
      <xdr:colOff>2148010</xdr:colOff>
      <xdr:row>0</xdr:row>
      <xdr:rowOff>2245324</xdr:rowOff>
    </xdr:to>
    <xdr:sp macro="" textlink="">
      <xdr:nvSpPr>
        <xdr:cNvPr id="4" name="TextBox 3">
          <a:extLst>
            <a:ext uri="{FF2B5EF4-FFF2-40B4-BE49-F238E27FC236}">
              <a16:creationId xmlns:a16="http://schemas.microsoft.com/office/drawing/2014/main" id="{98829B36-9220-174C-9F36-23DBBDF40B96}"/>
            </a:ext>
          </a:extLst>
        </xdr:cNvPr>
        <xdr:cNvSpPr txBox="1"/>
      </xdr:nvSpPr>
      <xdr:spPr>
        <a:xfrm>
          <a:off x="10005727" y="1612320"/>
          <a:ext cx="4048533" cy="633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2800" b="1" i="0">
              <a:solidFill>
                <a:schemeClr val="bg1"/>
              </a:solidFill>
              <a:latin typeface="Arial" panose="020B0604020202020204" pitchFamily="34" charset="0"/>
              <a:cs typeface="Arial" panose="020B0604020202020204" pitchFamily="34" charset="0"/>
            </a:rPr>
            <a:t>Definitions</a:t>
          </a:r>
        </a:p>
      </xdr:txBody>
    </xdr:sp>
    <xdr:clientData/>
  </xdr:twoCellAnchor>
  <xdr:twoCellAnchor editAs="oneCell">
    <xdr:from>
      <xdr:col>0</xdr:col>
      <xdr:colOff>0</xdr:colOff>
      <xdr:row>0</xdr:row>
      <xdr:rowOff>65067</xdr:rowOff>
    </xdr:from>
    <xdr:to>
      <xdr:col>1</xdr:col>
      <xdr:colOff>1806188</xdr:colOff>
      <xdr:row>0</xdr:row>
      <xdr:rowOff>1773246</xdr:rowOff>
    </xdr:to>
    <xdr:pic>
      <xdr:nvPicPr>
        <xdr:cNvPr id="6" name="Picture 5">
          <a:extLst>
            <a:ext uri="{FF2B5EF4-FFF2-40B4-BE49-F238E27FC236}">
              <a16:creationId xmlns:a16="http://schemas.microsoft.com/office/drawing/2014/main" id="{5F113DE4-1196-184D-ACF7-C7D14ECC32D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814" t="21694" r="14215" b="22359"/>
        <a:stretch/>
      </xdr:blipFill>
      <xdr:spPr>
        <a:xfrm>
          <a:off x="0" y="65067"/>
          <a:ext cx="2853938" cy="1708179"/>
        </a:xfrm>
        <a:prstGeom prst="rect">
          <a:avLst/>
        </a:prstGeom>
      </xdr:spPr>
    </xdr:pic>
    <xdr:clientData/>
  </xdr:twoCellAnchor>
  <xdr:twoCellAnchor>
    <xdr:from>
      <xdr:col>1</xdr:col>
      <xdr:colOff>1657803</xdr:colOff>
      <xdr:row>0</xdr:row>
      <xdr:rowOff>873124</xdr:rowOff>
    </xdr:from>
    <xdr:to>
      <xdr:col>3</xdr:col>
      <xdr:colOff>1190624</xdr:colOff>
      <xdr:row>0</xdr:row>
      <xdr:rowOff>1539875</xdr:rowOff>
    </xdr:to>
    <xdr:sp macro="" textlink="">
      <xdr:nvSpPr>
        <xdr:cNvPr id="7" name="TextBox 6">
          <a:extLst>
            <a:ext uri="{FF2B5EF4-FFF2-40B4-BE49-F238E27FC236}">
              <a16:creationId xmlns:a16="http://schemas.microsoft.com/office/drawing/2014/main" id="{1F2279EC-1AAC-874E-A7D9-178145061375}"/>
            </a:ext>
          </a:extLst>
        </xdr:cNvPr>
        <xdr:cNvSpPr txBox="1"/>
      </xdr:nvSpPr>
      <xdr:spPr>
        <a:xfrm>
          <a:off x="2705553" y="873124"/>
          <a:ext cx="10708821" cy="666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800" b="1" i="0">
              <a:solidFill>
                <a:schemeClr val="bg1"/>
              </a:solidFill>
              <a:latin typeface="Arial" panose="020B0604020202020204" pitchFamily="34" charset="0"/>
              <a:cs typeface="Arial" panose="020B0604020202020204" pitchFamily="34" charset="0"/>
            </a:rPr>
            <a:t> SAFETY and OPERATIONS DATA COLLECTION FORM</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A3237FE-D012-914C-847E-17E6DA8A9CA2}" name="PavementMaintenance" displayName="PavementMaintenance" ref="A40:CT41" totalsRowShown="0" headerRowDxfId="346" dataDxfId="344" headerRowBorderDxfId="345" tableBorderDxfId="343" totalsRowBorderDxfId="342">
  <autoFilter ref="A40:CT41" xr:uid="{7A3237FE-D012-914C-847E-17E6DA8A9CA2}"/>
  <tableColumns count="98">
    <tableColumn id="98" xr3:uid="{B7B0772B-D2A9-5147-9662-3296246705E1}" name="AirportCode" dataDxfId="341">
      <calculatedColumnFormula>IF('1. General Information'!$G$4="","",'1. General Information'!$G$4)</calculatedColumnFormula>
    </tableColumn>
    <tableColumn id="97" xr3:uid="{2A29C050-02E6-0D47-9916-9EF81FE53A90}" name="Data Year" dataDxfId="340">
      <calculatedColumnFormula>IF('1. General Information'!$G$14="","",'1. General Information'!$G$14)</calculatedColumnFormula>
    </tableColumn>
    <tableColumn id="1" xr3:uid="{CFD53E70-788E-094C-B9EC-C829571397D8}" name="LastReconstruction_1" dataDxfId="339">
      <calculatedColumnFormula>IF('2. Pavement Maintenance'!$D$4="","",'2. Pavement Maintenance'!$D$4)</calculatedColumnFormula>
    </tableColumn>
    <tableColumn id="2" xr3:uid="{F8CEAEE0-B367-0F44-B00F-1DEFB88CB014}" name="LastReconstructionType_1" dataDxfId="338">
      <calculatedColumnFormula>IF('2. Pavement Maintenance'!$D$5="","",'2. Pavement Maintenance'!$D$5)</calculatedColumnFormula>
    </tableColumn>
    <tableColumn id="3" xr3:uid="{9647BA85-A075-9145-B6B8-AEA791E06054}" name="EarlyReconstruction_1" dataDxfId="337">
      <calculatedColumnFormula>IF('2. Pavement Maintenance'!$D$6="","",'2. Pavement Maintenance'!$D$6)</calculatedColumnFormula>
    </tableColumn>
    <tableColumn id="4" xr3:uid="{D2A54CC7-601D-3B49-9284-BC0E8DF34A7E}" name="ReasonOfEarlyReconstruction_1" dataDxfId="336">
      <calculatedColumnFormula>IF('2. Pavement Maintenance'!$D$7="","",'2. Pavement Maintenance'!$D$7)</calculatedColumnFormula>
    </tableColumn>
    <tableColumn id="5" xr3:uid="{1010E75B-F9E8-D448-A2BC-644299C59DD6}" name="SignOfPavementDistress_1" dataDxfId="335">
      <calculatedColumnFormula>IF('2. Pavement Maintenance'!$D$8="","",'2. Pavement Maintenance'!$D$8)</calculatedColumnFormula>
    </tableColumn>
    <tableColumn id="6" xr3:uid="{F33BADDA-692A-264F-B809-919756A20CA8}" name="DescriptionOfPavementDistress_1" dataDxfId="334">
      <calculatedColumnFormula>IF('2. Pavement Maintenance'!$D$9="","",'2. Pavement Maintenance'!$D$9)</calculatedColumnFormula>
    </tableColumn>
    <tableColumn id="7" xr3:uid="{6007B73F-97BC-F946-B4F6-FB71C30AF9E3}" name="PCI_1" dataDxfId="333">
      <calculatedColumnFormula>IF('2. Pavement Maintenance'!$D$11="","",'2. Pavement Maintenance'!$D$11)</calculatedColumnFormula>
    </tableColumn>
    <tableColumn id="8" xr3:uid="{A06C5EE6-2523-7C43-BC20-E171E0E0A1B5}" name="PCIFrequency_1" dataDxfId="332">
      <calculatedColumnFormula>IF('2. Pavement Maintenance'!$D$12="","",'2. Pavement Maintenance'!$D$12)</calculatedColumnFormula>
    </tableColumn>
    <tableColumn id="9" xr3:uid="{C3145C96-AE93-7D4A-8AD8-A3B82D91EA63}" name="NDT_1" dataDxfId="331">
      <calculatedColumnFormula>IF('2. Pavement Maintenance'!$D$13="","",'2. Pavement Maintenance'!$D$13)</calculatedColumnFormula>
    </tableColumn>
    <tableColumn id="10" xr3:uid="{A4DD6E0A-E752-3E46-B716-841466B77E3E}" name="PMS_1" dataDxfId="330">
      <calculatedColumnFormula>IF('2. Pavement Maintenance'!$D$14="","",'2. Pavement Maintenance'!$D$14)</calculatedColumnFormula>
    </tableColumn>
    <tableColumn id="11" xr3:uid="{6C7D0272-888E-4F4B-8F4B-4E68795E595E}" name="PMSHistory_1" dataDxfId="329">
      <calculatedColumnFormula>IF('2. Pavement Maintenance'!$D$15="","",'2. Pavement Maintenance'!$D$15)</calculatedColumnFormula>
    </tableColumn>
    <tableColumn id="12" xr3:uid="{DBF5B557-B0A8-DA42-807A-15C10CF70857}" name="DesignLife_1" dataDxfId="328">
      <calculatedColumnFormula>IF('2. Pavement Maintenance'!$D$16="","",'2. Pavement Maintenance'!$D$16)</calculatedColumnFormula>
    </tableColumn>
    <tableColumn id="13" xr3:uid="{AD79E699-8C60-FC48-BCD7-3056112DB650}" name="LastReconstruction_2" dataDxfId="327"/>
    <tableColumn id="14" xr3:uid="{D082AB2C-ED5E-F442-AA48-19737A618598}" name="LastReconstructionType_2" dataDxfId="326"/>
    <tableColumn id="15" xr3:uid="{31F32234-A511-8844-9570-DF1D17A1C87E}" name="EarlyReconstruction_2" dataDxfId="325"/>
    <tableColumn id="16" xr3:uid="{1E837E16-BE6C-1944-92C1-B8090B123128}" name="ReasonOfEarlyReconstruction_2" dataDxfId="324"/>
    <tableColumn id="17" xr3:uid="{4499B7DB-C2FC-CA40-B186-382953198A35}" name="SignOfPavementDistress_2" dataDxfId="323"/>
    <tableColumn id="18" xr3:uid="{39986268-A814-FE4D-95A2-792EE3E6A99A}" name="DescriptionOfPavementDistress_2" dataDxfId="322"/>
    <tableColumn id="19" xr3:uid="{D9104776-73EE-094A-A7F2-206EAA376429}" name="PCI_2" dataDxfId="321"/>
    <tableColumn id="20" xr3:uid="{0D31E853-6140-9341-8496-C6366F286279}" name="PCIFrequency_2" dataDxfId="320"/>
    <tableColumn id="21" xr3:uid="{AB855B87-EACB-594F-9549-CE616B462894}" name="NDT_2" dataDxfId="319"/>
    <tableColumn id="22" xr3:uid="{26BDE6B0-6833-D048-B8D4-DC3CCB942AC7}" name="PMS_2" dataDxfId="318"/>
    <tableColumn id="23" xr3:uid="{4E861569-5727-5A41-B6BF-9C02648B1CD7}" name="PMSHistory_2" dataDxfId="317"/>
    <tableColumn id="24" xr3:uid="{9AD8E05D-6678-8F49-BA63-20E78D9B2E67}" name="DesignLife_2" dataDxfId="316"/>
    <tableColumn id="25" xr3:uid="{7373C4A2-2795-0240-9B37-EB7C50DCCA7E}" name="LastReconstruction_3" dataDxfId="315"/>
    <tableColumn id="26" xr3:uid="{95B1C0D8-E9A9-1346-AB01-8CC80C244E7E}" name="LastReconstructionType_3" dataDxfId="314"/>
    <tableColumn id="27" xr3:uid="{4BB02ADB-FC2C-1945-8822-2B0DFB3E49CA}" name="EarlyReconstruction_3" dataDxfId="313"/>
    <tableColumn id="28" xr3:uid="{205D8AFC-38B9-4B48-B2BC-CD5B842DA3DF}" name="ReasonOfEarlyReconstruction_3" dataDxfId="312"/>
    <tableColumn id="29" xr3:uid="{58EBE4C8-4C46-2A48-8998-D822A4ABEF87}" name="SignOfPavementDistress_3" dataDxfId="311"/>
    <tableColumn id="30" xr3:uid="{286A607B-946F-AE42-95C6-48009331ED40}" name="DescriptionOfPavementDistress_3" dataDxfId="310"/>
    <tableColumn id="31" xr3:uid="{879BF9E2-4EC3-EE4D-A1FC-2370F38F7692}" name="PCI_3" dataDxfId="309"/>
    <tableColumn id="32" xr3:uid="{1554D0E6-315F-FC49-A75B-9B8CC5178B6B}" name="PCIFrequency_3" dataDxfId="308"/>
    <tableColumn id="33" xr3:uid="{1D0DBD01-F315-7443-ADC2-947DEFE4E398}" name="NDT_3" dataDxfId="307"/>
    <tableColumn id="34" xr3:uid="{CBCED157-D5B7-9349-9312-14B922CE4EB0}" name="PMS_3" dataDxfId="306"/>
    <tableColumn id="35" xr3:uid="{A9268B3C-136A-554E-966F-71515D7255AA}" name="PMSHistory_3" dataDxfId="305"/>
    <tableColumn id="36" xr3:uid="{E839F9DF-A407-AD42-BFB8-A2FFF9749E7C}" name="DesignLife_3" dataDxfId="304"/>
    <tableColumn id="37" xr3:uid="{B6897B71-37C6-D946-B116-6F347E2A85DC}" name="LastReconstruction_4" dataDxfId="303"/>
    <tableColumn id="38" xr3:uid="{A5BABFCD-809E-1846-86CA-9DBE61C93211}" name="LastReconstructionType_4" dataDxfId="302"/>
    <tableColumn id="39" xr3:uid="{5593DB56-ED6E-B04A-A689-7CAA73786552}" name="EarlyReconstruction_4" dataDxfId="301"/>
    <tableColumn id="40" xr3:uid="{2D54722A-BE1F-AC44-8520-50D6F1204ECC}" name="ReasonOfEarlyReconstruction_4" dataDxfId="300"/>
    <tableColumn id="41" xr3:uid="{13AFE23F-867C-C041-A4AF-91CBE0CC663B}" name="SignOfPavementDistress_4" dataDxfId="299"/>
    <tableColumn id="42" xr3:uid="{82C83394-4895-F14F-89BB-531007CBF2CF}" name="DescriptionOfPavementDistress_4" dataDxfId="298"/>
    <tableColumn id="43" xr3:uid="{D8F675D6-6BA2-0C4A-9A17-BDE8C4BE25F6}" name="PCI_4" dataDxfId="297"/>
    <tableColumn id="44" xr3:uid="{CC382401-21AD-4B47-95BF-33D7177EEDAC}" name="PCIFrequency_4" dataDxfId="296"/>
    <tableColumn id="45" xr3:uid="{959F82C5-E411-9349-A58F-CD027A0B5BDC}" name="NDT_4" dataDxfId="295"/>
    <tableColumn id="46" xr3:uid="{24D81039-184F-554D-BF90-C4E88B45F315}" name="PMS_4" dataDxfId="294"/>
    <tableColumn id="47" xr3:uid="{0D2C6280-65FC-A14B-A8CA-B5C2D421C5C9}" name="PMSHistory_4" dataDxfId="293"/>
    <tableColumn id="48" xr3:uid="{1C7DF69D-0091-404A-9244-831D82F1E478}" name="DesignLife_4" dataDxfId="292"/>
    <tableColumn id="49" xr3:uid="{178B5793-516B-1242-B2DD-B1797C740A97}" name="LastReconstruction_5" dataDxfId="291"/>
    <tableColumn id="50" xr3:uid="{24634235-E19A-A844-A5D3-04702D880AE8}" name="LastReconstructionType_5" dataDxfId="290"/>
    <tableColumn id="51" xr3:uid="{D133D712-EE20-9E4E-A5FD-B89F8569EACE}" name="EarlyReconstruction_5" dataDxfId="289"/>
    <tableColumn id="52" xr3:uid="{3A0007AC-D46D-C440-A91A-ADD2345E44BF}" name="ReasonOfEarlyReconstruction_5" dataDxfId="288"/>
    <tableColumn id="53" xr3:uid="{192F994A-C8F2-2544-8F52-EE1E3E84DF41}" name="SignOfPavementDistress_5" dataDxfId="287"/>
    <tableColumn id="54" xr3:uid="{F2C100C3-D11C-6246-ABCA-D70AC0F1778C}" name="DescriptionOfPavementDistress_5" dataDxfId="286"/>
    <tableColumn id="55" xr3:uid="{E7DFB603-2954-B141-803A-6C185D217FE5}" name="PCI_5" dataDxfId="285"/>
    <tableColumn id="56" xr3:uid="{7061511E-949D-624C-9A37-4C90A21179DE}" name="PCIFrequency_5" dataDxfId="284"/>
    <tableColumn id="57" xr3:uid="{136CB595-D477-4B48-9AC7-7FA40E6F40C3}" name="NDT_5" dataDxfId="283"/>
    <tableColumn id="58" xr3:uid="{CD91A9DF-FA15-914D-B6B9-CEBB86FC7547}" name="PMS_5" dataDxfId="282"/>
    <tableColumn id="59" xr3:uid="{55568023-B61B-4F42-B93A-92C895AEA099}" name="PMSHistory_5" dataDxfId="281"/>
    <tableColumn id="60" xr3:uid="{AEDD781C-8BCA-2743-8871-0C7125876ED2}" name="DesignLife_5" dataDxfId="280"/>
    <tableColumn id="61" xr3:uid="{5247822B-59B5-204C-808C-71AFCF8A7C50}" name="LastReconstruction_6" dataDxfId="279"/>
    <tableColumn id="62" xr3:uid="{A145BB57-59B8-E84A-802C-9953919466DC}" name="LastReconstructionType_6" dataDxfId="278"/>
    <tableColumn id="63" xr3:uid="{30D04F55-FCEB-F240-A614-0280720BAAF7}" name="EarlyReconstruction_6" dataDxfId="277"/>
    <tableColumn id="64" xr3:uid="{8ADCD5AF-2BA3-4340-A760-348A03C00AB9}" name="ReasonOfEarlyReconstruction_6" dataDxfId="276"/>
    <tableColumn id="65" xr3:uid="{2D0D7A40-DB9A-8C43-ACD7-474CDDB47882}" name="SignOfPavementDistress_6" dataDxfId="275"/>
    <tableColumn id="66" xr3:uid="{BD792A75-0D99-AE42-95E3-A5A02C63FF51}" name="DescriptionOfPavementDistress_6" dataDxfId="274"/>
    <tableColumn id="67" xr3:uid="{D8BC9278-9B21-734E-A9CE-8844CAD96EE1}" name="PCI_6" dataDxfId="273"/>
    <tableColumn id="68" xr3:uid="{31F9FAB8-6982-BC41-8A96-B3847DAB3D97}" name="PCIFrequency_6" dataDxfId="272"/>
    <tableColumn id="69" xr3:uid="{00D5B302-8C20-AE4E-A5EF-2A217696779A}" name="NDT_6" dataDxfId="271"/>
    <tableColumn id="70" xr3:uid="{51D5EE7F-AD43-2845-AC08-6559A53C050C}" name="PMS_6" dataDxfId="270"/>
    <tableColumn id="71" xr3:uid="{2817237F-CA81-084D-9F6E-5A76CDB4F234}" name="PMSHistory_6" dataDxfId="269"/>
    <tableColumn id="72" xr3:uid="{CF472796-6BB9-4940-89F3-3AD119F547BC}" name="DesignLife_6" dataDxfId="268"/>
    <tableColumn id="73" xr3:uid="{96D3E5B1-181D-4C42-BB34-3AC9A84B2FA4}" name="LastReconstruction_7" dataDxfId="267"/>
    <tableColumn id="74" xr3:uid="{66AAA433-724E-F94A-A175-F3F871609773}" name="LastReconstructionType_7" dataDxfId="266"/>
    <tableColumn id="75" xr3:uid="{F8570908-2024-7C44-999C-DC1F0191C58B}" name="EarlyReconstruction_7" dataDxfId="265"/>
    <tableColumn id="76" xr3:uid="{0FF4111A-D7BF-3B45-896A-AF35EBCDE13E}" name="ReasonOfEarlyReconstruction_7" dataDxfId="264"/>
    <tableColumn id="77" xr3:uid="{02D4FEBA-E61B-D74F-AB83-F3044BB9B11A}" name="SignOfPavementDistress_7" dataDxfId="263"/>
    <tableColumn id="78" xr3:uid="{2693D189-110B-524D-9B3C-D620BA95DC2F}" name="DescriptionOfPavementDistress_7" dataDxfId="262"/>
    <tableColumn id="79" xr3:uid="{B42A60FA-927C-B440-9813-E3466E2210B6}" name="PCI_7" dataDxfId="261"/>
    <tableColumn id="80" xr3:uid="{D6D456A7-741A-9B4D-BD98-1ED484669BA3}" name="PCIFrequency_7" dataDxfId="260"/>
    <tableColumn id="81" xr3:uid="{6A4875A6-0A3F-B943-AE74-3E0E5D28CCD4}" name="NDT_7" dataDxfId="259"/>
    <tableColumn id="82" xr3:uid="{89B1E120-8904-2743-9042-0A8262F48009}" name="PMS_7" dataDxfId="258"/>
    <tableColumn id="83" xr3:uid="{8943A437-7524-484B-A6F4-F083F98989B4}" name="PMSHistory_7" dataDxfId="257"/>
    <tableColumn id="84" xr3:uid="{60D365C6-26C1-A946-A35B-B65ABA8E4BC8}" name="DesignLife_7" dataDxfId="256"/>
    <tableColumn id="85" xr3:uid="{CE5864EC-DD6A-274B-AEB0-CE2F2502CC74}" name="LastReconstruction_8" dataDxfId="255"/>
    <tableColumn id="86" xr3:uid="{916267E7-7660-CF40-BCFC-497B265A0B44}" name="LastReconstructionType_8" dataDxfId="254"/>
    <tableColumn id="87" xr3:uid="{E01F09A6-7270-184C-B6E9-B32E92D07240}" name="EarlyReconstruction_8" dataDxfId="253"/>
    <tableColumn id="88" xr3:uid="{FB53D66D-3E50-E445-963A-4DE16183A594}" name="ReasonOfEarlyReconstruction_8" dataDxfId="252"/>
    <tableColumn id="89" xr3:uid="{070D9133-9FAE-4B48-A887-4086CA8C6BDA}" name="SignOfPavementDistress_8" dataDxfId="251"/>
    <tableColumn id="90" xr3:uid="{AFCA1E3E-EAAB-6E47-8281-7DFF8859D31B}" name="DescriptionOfPavementDistress_8" dataDxfId="250"/>
    <tableColumn id="91" xr3:uid="{23D88ADB-FDA7-E448-9AAB-7F49455DDE0F}" name="PCI_8" dataDxfId="249"/>
    <tableColumn id="92" xr3:uid="{52A63711-43A6-6B43-B578-F01F9822631E}" name="PCIFrequency_8" dataDxfId="248"/>
    <tableColumn id="93" xr3:uid="{DDE405EE-2A74-9342-863D-0D1392AE16B7}" name="NDT_8" dataDxfId="247"/>
    <tableColumn id="94" xr3:uid="{8FA77504-4394-2A4A-BBA3-8DE0222098C3}" name="PMS_8" dataDxfId="246"/>
    <tableColumn id="95" xr3:uid="{FAFF01D9-8F93-0846-8C1B-D25C9984D76E}" name="PMSHistory_8" dataDxfId="245"/>
    <tableColumn id="96" xr3:uid="{AE94551E-098D-2F46-929D-EEF0AD131D21}" name="DesignLife_8" dataDxfId="244"/>
  </tableColumns>
  <tableStyleInfo name="TableStyleMedium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0255BDA-1318-FC41-A497-91A21D0B1D59}" name="ApronTable" displayName="ApronTable" ref="A30:I31" totalsRowShown="0" headerRowDxfId="243" dataDxfId="241" headerRowBorderDxfId="242" tableBorderDxfId="240" totalsRowBorderDxfId="239">
  <autoFilter ref="A30:I31" xr:uid="{80255BDA-1318-FC41-A497-91A21D0B1D59}"/>
  <tableColumns count="9">
    <tableColumn id="9" xr3:uid="{CA322036-F45B-3C46-B547-4867EE124D28}" name="AirportCode" dataDxfId="238">
      <calculatedColumnFormula>IF('1. General Information'!$G$4="","",'1. General Information'!$G$4)</calculatedColumnFormula>
    </tableColumn>
    <tableColumn id="8" xr3:uid="{D516667F-27FF-244F-B8E4-B9CB4E96D5A7}" name="Data Year" dataDxfId="237">
      <calculatedColumnFormula>IF('1. General Information'!$G$14="","",'1. General Information'!$G$14)</calculatedColumnFormula>
    </tableColumn>
    <tableColumn id="1" xr3:uid="{9BF9322D-5AF9-4846-9818-508ECC5FF3C5}" name="Stands" dataDxfId="236">
      <calculatedColumnFormula>IF('1. General Information'!C$44="","",'1. General Information'!C$44)</calculatedColumnFormula>
    </tableColumn>
    <tableColumn id="2" xr3:uid="{52D3B21C-01F4-FD46-A7C4-2BF41A86BF0D}" name="RemoteStands" dataDxfId="235">
      <calculatedColumnFormula>IF('1. General Information'!D$44="","",'1. General Information'!D$44)</calculatedColumnFormula>
    </tableColumn>
    <tableColumn id="3" xr3:uid="{73634942-B72D-F141-9702-2E6625B87CFD}" name="SMGCS" dataDxfId="234">
      <calculatedColumnFormula>IF('1. General Information'!E$44="","",'1. General Information'!E$44)</calculatedColumnFormula>
    </tableColumn>
    <tableColumn id="4" xr3:uid="{73B75FC6-EFA4-5E4B-8629-DA57723FFB2E}" name="A_VDGS" dataDxfId="233">
      <calculatedColumnFormula>IF('1. General Information'!F$44="","",'1. General Information'!F$44)</calculatedColumnFormula>
    </tableColumn>
    <tableColumn id="5" xr3:uid="{10277B8C-9582-3247-B3A9-9DCC6618FA36}" name="ServiceRoad" dataDxfId="232">
      <calculatedColumnFormula>IF('1. General Information'!G$44="","",'1. General Information'!G$44)</calculatedColumnFormula>
    </tableColumn>
    <tableColumn id="6" xr3:uid="{212DAF5C-F259-5D41-B226-7E30980B151A}" name="AlterntiveTaxiway" dataDxfId="231">
      <calculatedColumnFormula>IF('1. General Information'!H$44="","",'1. General Information'!H$44)</calculatedColumnFormula>
    </tableColumn>
    <tableColumn id="7" xr3:uid="{5BB69ACE-3950-BC4A-8C8F-A17C258C1A0F}" name="Pavement" dataDxfId="230">
      <calculatedColumnFormula>IF('1. General Information'!I$44="","",'1. General Information'!I$44)</calculatedColumnFormula>
    </tableColumn>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CF70DD9-01F8-DD44-88D2-AA1748E1E24E}" name="GeneralInformation" displayName="GeneralInformation" ref="A34:S35" totalsRowShown="0" headerRowDxfId="229" dataDxfId="227" headerRowBorderDxfId="228" tableBorderDxfId="226" totalsRowBorderDxfId="225">
  <autoFilter ref="A34:S35" xr:uid="{7CF70DD9-01F8-DD44-88D2-AA1748E1E24E}"/>
  <tableColumns count="19">
    <tableColumn id="19" xr3:uid="{724BE183-4DE1-DA4C-824D-68DE4656226D}" name="AirportCode" dataDxfId="224">
      <calculatedColumnFormula>IF('1. General Information'!$G$4="","",'1. General Information'!$G$4)</calculatedColumnFormula>
    </tableColumn>
    <tableColumn id="18" xr3:uid="{BE5EF03B-AEAA-3F44-B62A-8CA7180FE8AF}" name="Data Year" dataDxfId="223">
      <calculatedColumnFormula>IF('1. General Information'!$G$14="","",'1. General Information'!$G$14)</calculatedColumnFormula>
    </tableColumn>
    <tableColumn id="1" xr3:uid="{E718F456-3BF1-2142-8AA1-FB4BB5E302A5}" name="HotSpots" dataDxfId="222">
      <calculatedColumnFormula>IF('1. General Information'!C$49="","",'1. General Information'!C$49)</calculatedColumnFormula>
    </tableColumn>
    <tableColumn id="2" xr3:uid="{0BB0459E-035B-F14F-80AD-7F013FC7E7D6}" name="PublishedInAip" dataDxfId="221">
      <calculatedColumnFormula>IF('1. General Information'!D$49="","",'1. General Information'!D$49)</calculatedColumnFormula>
    </tableColumn>
    <tableColumn id="3" xr3:uid="{A1659DD2-7100-CA49-A412-86F09A84AE43}" name="RWYHotSposts" dataDxfId="220">
      <calculatedColumnFormula>IF('1. General Information'!F$49="","",'1. General Information'!F$49)</calculatedColumnFormula>
    </tableColumn>
    <tableColumn id="4" xr3:uid="{AC0B8B07-2CEF-B345-83E0-A37ADEF265BE}" name="TWYHotSpots" dataDxfId="219">
      <calculatedColumnFormula>IF('1. General Information'!G$49="","",'1. General Information'!G$49)</calculatedColumnFormula>
    </tableColumn>
    <tableColumn id="5" xr3:uid="{BB01B7B6-6224-FB48-BA13-9BEC160DB3E3}" name="TaxilaneHotspots" dataDxfId="218">
      <calculatedColumnFormula>IF('1. General Information'!H$49="","",'1. General Information'!H$49)</calculatedColumnFormula>
    </tableColumn>
    <tableColumn id="6" xr3:uid="{2F979C81-3315-1C4D-926D-EE287C8D8E65}" name="ApronHotSpots" dataDxfId="217">
      <calculatedColumnFormula>IF('1. General Information'!I$49="","",'1. General Information'!I$49)</calculatedColumnFormula>
    </tableColumn>
    <tableColumn id="7" xr3:uid="{4E155B71-22E5-B744-852E-73E0AFD5E8B0}" name="OtherHotSpots" dataDxfId="216">
      <calculatedColumnFormula>IF('1. General Information'!J$49="","",'1. General Information'!J$49)</calculatedColumnFormula>
    </tableColumn>
    <tableColumn id="8" xr3:uid="{10BDC458-3533-D049-BDA1-87A7C35B88E2}" name="RFFCategory" dataDxfId="215">
      <calculatedColumnFormula>IF('1. General Information'!C$52="","",'1. General Information'!C$52)</calculatedColumnFormula>
    </tableColumn>
    <tableColumn id="9" xr3:uid="{664868D2-B1DE-E243-B74F-749FBC4BA373}" name="RFFVehicle" dataDxfId="214">
      <calculatedColumnFormula>IF('1. General Information'!D$52="","",'1. General Information'!D$52)</calculatedColumnFormula>
    </tableColumn>
    <tableColumn id="10" xr3:uid="{B821829B-5775-8F47-B535-A85BE25E9A23}" name="FirefightingFoam" dataDxfId="213">
      <calculatedColumnFormula>IF('1. General Information'!E$52="","",'1. General Information'!E$52)</calculatedColumnFormula>
    </tableColumn>
    <tableColumn id="11" xr3:uid="{A37E2CBA-A427-924C-B84E-C4D874A71FA6}" name="SAF" dataDxfId="212">
      <calculatedColumnFormula>IF('1. General Information'!F$52="","",'1. General Information'!F$52)</calculatedColumnFormula>
    </tableColumn>
    <tableColumn id="12" xr3:uid="{0F941373-C663-184B-BEEA-4BFC7032530A}" name="SAFRatio" dataDxfId="211">
      <calculatedColumnFormula>IF('1. General Information'!G$52="","",'1. General Information'!G$52)</calculatedColumnFormula>
    </tableColumn>
    <tableColumn id="13" xr3:uid="{A4713178-012C-F344-9948-D7A8D6217268}" name="SAFAmount" dataDxfId="210">
      <calculatedColumnFormula>IF('1. General Information'!H$52="","",'1. General Information'!H$52)</calculatedColumnFormula>
    </tableColumn>
    <tableColumn id="14" xr3:uid="{F40717F0-AACC-C44C-AAEF-E1C25A9DCC65}" name="NoiseAbatement" dataDxfId="209">
      <calculatedColumnFormula>IF('1. General Information'!I$52="","",'1. General Information'!I$52)</calculatedColumnFormula>
    </tableColumn>
    <tableColumn id="15" xr3:uid="{9A4D37CF-5C21-3B4F-A9EF-B9A1ACB9E9EA}" name="Curfew" dataDxfId="208">
      <calculatedColumnFormula>IF('1. General Information'!J$52="","",'1. General Information'!J$52)</calculatedColumnFormula>
    </tableColumn>
    <tableColumn id="16" xr3:uid="{F041BDC6-5FAB-4346-9516-BA51944CC98D}" name="NationalStandard" dataDxfId="207">
      <calculatedColumnFormula>IF('1. General Information'!$C$58="","",'1. General Information'!$C$58)</calculatedColumnFormula>
    </tableColumn>
    <tableColumn id="17" xr3:uid="{F50E1B26-DBF7-AE47-8D0B-CC4500FCA00C}" name="NationalStandardConsultation" dataDxfId="206">
      <calculatedColumnFormula>IF('1. General Information'!$D$58="","",'1. General Information'!$D$58)</calculatedColumnFormula>
    </tableColumn>
  </tableColumns>
  <tableStyleInfo name="TableStyleMedium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9E529DD-41ED-2D4D-B2B9-7ECAD465BB87}" name="TaxiwayTable" displayName="TaxiwayTable" ref="A26:H27" totalsRowShown="0" headerRowDxfId="205" dataDxfId="203" headerRowBorderDxfId="204" tableBorderDxfId="202" totalsRowBorderDxfId="201">
  <autoFilter ref="A26:H27" xr:uid="{A9E529DD-41ED-2D4D-B2B9-7ECAD465BB87}"/>
  <tableColumns count="8">
    <tableColumn id="8" xr3:uid="{05B29481-BFBD-3F4F-8FCB-CBB02AF7150B}" name="AirportCode" dataDxfId="200">
      <calculatedColumnFormula>IF('1. General Information'!$G$4="","",'1. General Information'!$G$4)</calculatedColumnFormula>
    </tableColumn>
    <tableColumn id="7" xr3:uid="{E3B2F401-5B28-1144-B408-77F9CC77B559}" name="Data Year" dataDxfId="199">
      <calculatedColumnFormula>IF('1. General Information'!$G$14="","",'1. General Information'!$G$14)</calculatedColumnFormula>
    </tableColumn>
    <tableColumn id="1" xr3:uid="{736CFD68-2D3C-F845-AC52-22CC6ECF3E01}" name="RET" dataDxfId="198">
      <calculatedColumnFormula>IF('1. General Information'!$C$39="","",'1. General Information'!$C$39)</calculatedColumnFormula>
    </tableColumn>
    <tableColumn id="2" xr3:uid="{6836C4C7-6AA8-E144-B4BA-7E3DBE7BB5DD}" name="EAT" dataDxfId="197">
      <calculatedColumnFormula>IF('1. General Information'!$D$39="","",'1. General Information'!$D$39)</calculatedColumnFormula>
    </tableColumn>
    <tableColumn id="3" xr3:uid="{A8561294-0899-8F42-B813-DAAC83DC60CC}" name="Stopbars" dataDxfId="196">
      <calculatedColumnFormula>IF('1. General Information'!$E$39="","",'1. General Information'!$E$39)</calculatedColumnFormula>
    </tableColumn>
    <tableColumn id="4" xr3:uid="{EE5FF3A1-17A6-8F47-A7B0-61C6C666552C}" name="StopbarsLit" dataDxfId="195">
      <calculatedColumnFormula>IF('1. General Information'!$F$39="","",'1. General Information'!$F$39)</calculatedColumnFormula>
    </tableColumn>
    <tableColumn id="5" xr3:uid="{E70D518B-A791-E444-8B50-D320198F104B}" name="GuardLight" dataDxfId="194">
      <calculatedColumnFormula>IF('1. General Information'!$G$39="","",'1. General Information'!$G$39)</calculatedColumnFormula>
    </tableColumn>
    <tableColumn id="6" xr3:uid="{1266E9F6-FFD1-5B4B-934F-5EDBBE379ABC}" name="IntersectionTakeoff" dataDxfId="193">
      <calculatedColumnFormula>IF('1. General Information'!$H$39="","",'1. General Information'!$H$39)</calculatedColumnFormula>
    </tableColumn>
  </tableColumns>
  <tableStyleInfo name="TableStyleMedium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E7E4D65-28F8-3249-B268-47AF53518E65}" name="Table12" displayName="Table12" ref="U45:AN46" totalsRowShown="0" headerRowDxfId="192" dataDxfId="190" headerRowBorderDxfId="191" tableBorderDxfId="189" totalsRowBorderDxfId="188">
  <autoFilter ref="U45:AN46" xr:uid="{9E7E4D65-28F8-3249-B268-47AF53518E65}"/>
  <tableColumns count="20">
    <tableColumn id="1" xr3:uid="{026F5272-D801-594D-AA8A-FEEDD4EE346B}" name=" SPI-04-D-1 " dataDxfId="187">
      <calculatedColumnFormula>IF('3. Lagging Indicators'!$E$27="","",'3. Lagging Indicators'!$E$27)</calculatedColumnFormula>
    </tableColumn>
    <tableColumn id="2" xr3:uid="{6E8CD7AA-4A2C-D548-8BD9-AB454665E3E1}" name=" SPI-04-D-2 " dataDxfId="186">
      <calculatedColumnFormula>IF('3. Lagging Indicators'!$F$27="","",'3. Lagging Indicators'!$F$27)</calculatedColumnFormula>
    </tableColumn>
    <tableColumn id="3" xr3:uid="{4BEC2D81-0D95-BE48-8727-A53EC34D8995}" name=" SPI-04-D-3" dataDxfId="185">
      <calculatedColumnFormula>IF('3. Lagging Indicators'!$G$27="","",'3. Lagging Indicators'!$G$27)</calculatedColumnFormula>
    </tableColumn>
    <tableColumn id="4" xr3:uid="{D5736AED-9360-C04E-B080-9EEE0A187EAB}" name=" SPI-04-D-4" dataDxfId="184">
      <calculatedColumnFormula>IF('3. Lagging Indicators'!$H$27="","",'3. Lagging Indicators'!$H$27)</calculatedColumnFormula>
    </tableColumn>
    <tableColumn id="5" xr3:uid="{A21744BB-6F7A-6E41-9E33-73CB3B876BD9}" name=" SPI-04-D-5" dataDxfId="183">
      <calculatedColumnFormula>IF('3. Lagging Indicators'!$I$27="","",'3. Lagging Indicators'!$I$27)</calculatedColumnFormula>
    </tableColumn>
    <tableColumn id="6" xr3:uid="{F10DE08D-FA3F-0A47-9467-B9053901ECD1}" name=" SPI-04-E-1 " dataDxfId="182"/>
    <tableColumn id="7" xr3:uid="{14D88FE0-3D96-8145-A934-7C266D8887F2}" name=" SPI-04-E-2 " dataDxfId="181"/>
    <tableColumn id="8" xr3:uid="{E4551398-43FE-5C4D-9E73-338BA1C39518}" name=" SPI-04-E-3" dataDxfId="180"/>
    <tableColumn id="9" xr3:uid="{E28C1CA4-901A-624C-B2FB-FE15B550B574}" name=" SPI-04-E-4" dataDxfId="179"/>
    <tableColumn id="10" xr3:uid="{6FF5147A-3608-4046-AB7D-A4B41A7259C7}" name=" SPI-04-E-5" dataDxfId="178"/>
    <tableColumn id="11" xr3:uid="{429967A2-38F3-B34E-9BA2-3C11EB39EDAC}" name=" SPI-04-F-1 " dataDxfId="177"/>
    <tableColumn id="12" xr3:uid="{351830C2-7F10-774C-8CDE-0E6F3B592B90}" name=" SPI-04-F-2 " dataDxfId="176"/>
    <tableColumn id="13" xr3:uid="{C24C58E6-546B-624A-ADA4-E1FBA53CF84A}" name=" SPI-04-F-3" dataDxfId="175"/>
    <tableColumn id="14" xr3:uid="{D21DC32E-1C3F-924E-842C-6C7CF2082E6B}" name=" SPI-04-F-4" dataDxfId="174"/>
    <tableColumn id="15" xr3:uid="{6DB4EA02-87BE-7B4B-AC36-AEB694D88DEE}" name=" SPI-04-F-5" dataDxfId="173"/>
    <tableColumn id="16" xr3:uid="{0EA644F0-6DB3-B44D-94FC-C6A1BBFFBE9E}" name=" SPI-04-G-1 " dataDxfId="172"/>
    <tableColumn id="17" xr3:uid="{CFBCFCB8-5A31-314E-9458-F52B426A8DB3}" name=" SPI-04-G-2 " dataDxfId="171"/>
    <tableColumn id="18" xr3:uid="{E62FF5A4-501D-8644-B037-85283B4F5992}" name=" SPI-04-G-3" dataDxfId="170"/>
    <tableColumn id="19" xr3:uid="{FE006858-7A47-A047-858D-AFA635B428BF}" name=" SPI-04-G-4" dataDxfId="169"/>
    <tableColumn id="20" xr3:uid="{1CED4A69-BAAA-154D-B5EF-C82BCF79FE60}" name=" SPI-04-G-5" dataDxfId="168"/>
  </tableColumns>
  <tableStyleInfo name="TableStyleMedium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092E3E8-835B-9D4C-A9C7-2A503F568DFC}" name="Table8" displayName="Table8" ref="A3:L4" totalsRowShown="0" headerRowDxfId="167" dataDxfId="165" headerRowBorderDxfId="166" tableBorderDxfId="164" totalsRowBorderDxfId="163">
  <autoFilter ref="A3:L4" xr:uid="{4092E3E8-835B-9D4C-A9C7-2A503F568DFC}"/>
  <tableColumns count="12">
    <tableColumn id="1" xr3:uid="{B019C688-2689-7C4B-A1E1-13A437ADF671}" name="AirportName" dataDxfId="162">
      <calculatedColumnFormula>IF('1. General Information'!$G$3="","",'1. General Information'!$G$3)</calculatedColumnFormula>
    </tableColumn>
    <tableColumn id="2" xr3:uid="{5AC8161C-2DF3-C148-9DD1-FEED36B8735C}" name="AirportCode" dataDxfId="161">
      <calculatedColumnFormula>IF('1. General Information'!$G$4="","",'1. General Information'!$G$4)</calculatedColumnFormula>
    </tableColumn>
    <tableColumn id="3" xr3:uid="{58FA9B2B-01A0-264C-8A53-22B8F70D6286}" name="ACIRegion" dataDxfId="160">
      <calculatedColumnFormula>IF('1. General Information'!$G$5="","",'1. General Information'!$G$5)</calculatedColumnFormula>
    </tableColumn>
    <tableColumn id="4" xr3:uid="{A37A0928-B28B-F146-9FD9-62100085368D}" name="ATM" dataDxfId="159">
      <calculatedColumnFormula>IF('1. General Information'!$G$6="","",'1. General Information'!$G$6)</calculatedColumnFormula>
    </tableColumn>
    <tableColumn id="5" xr3:uid="{F98C37D6-F20A-D64D-BB9D-FE7837CFD8DB}" name="CertifiedByCAA" dataDxfId="158">
      <calculatedColumnFormula>IF('1. General Information'!$G$7="","",'1. General Information'!$G$7)</calculatedColumnFormula>
    </tableColumn>
    <tableColumn id="6" xr3:uid="{1709AD4B-E623-3E47-B965-93D8B0C84242}" name="CertificationDate" dataDxfId="157">
      <calculatedColumnFormula>IF('1. General Information'!$G$8="","",'1. General Information'!$G$8)</calculatedColumnFormula>
    </tableColumn>
    <tableColumn id="7" xr3:uid="{C20C4434-4FA2-AA4C-BD6E-0261145C1884}" name="MeasurementSystem" dataDxfId="156">
      <calculatedColumnFormula>IF('1. General Information'!$G$9="","",'1. General Information'!$G$9)</calculatedColumnFormula>
    </tableColumn>
    <tableColumn id="8" xr3:uid="{34DA5F0E-FD09-4C4B-B363-1F909573E2C1}" name="LegislativeBody" dataDxfId="155">
      <calculatedColumnFormula>IF('1. General Information'!$G$10="","",'1. General Information'!$G$10)</calculatedColumnFormula>
    </tableColumn>
    <tableColumn id="9" xr3:uid="{09FAF65A-92D3-774B-88D6-C3D57B55BAC3}" name="Name" dataDxfId="154">
      <calculatedColumnFormula>IF('1. General Information'!$G$11="","",'1. General Information'!$G$11)</calculatedColumnFormula>
    </tableColumn>
    <tableColumn id="10" xr3:uid="{35CFE447-A096-8A4A-AF6D-401BECA611F3}" name="JobTtile" dataDxfId="153">
      <calculatedColumnFormula>IF('1. General Information'!$G$12="","",'1. General Information'!$G$12)</calculatedColumnFormula>
    </tableColumn>
    <tableColumn id="11" xr3:uid="{5D94F997-CDEA-5040-9DF9-BE16C0AB9D16}" name="Email" dataDxfId="152">
      <calculatedColumnFormula>IF('1. General Information'!$G$13="","",'1. General Information'!$G$13)</calculatedColumnFormula>
    </tableColumn>
    <tableColumn id="12" xr3:uid="{9DC958EB-56A4-414F-983B-87C98381AFCF}" name="Data Year" dataDxfId="151">
      <calculatedColumnFormula>IF('1. General Information'!$G$14="","",'1. General Information'!$G$14)</calculatedColumnFormula>
    </tableColumn>
  </tableColumns>
  <tableStyleInfo name="TableStyleMedium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6FBA8B9-5753-A84A-8391-1E61B4AD7943}" name="Table9" displayName="Table9" ref="I45:N46" totalsRowShown="0" headerRowDxfId="150" dataDxfId="148" headerRowBorderDxfId="149" tableBorderDxfId="147" totalsRowBorderDxfId="146">
  <autoFilter ref="I45:N46" xr:uid="{36FBA8B9-5753-A84A-8391-1E61B4AD7943}"/>
  <tableColumns count="6">
    <tableColumn id="1" xr3:uid="{3E3B4938-01EA-3946-A5A2-50A669268DEC}" name="SPI-03-A" dataDxfId="145">
      <calculatedColumnFormula>IF('3. Lagging Indicators'!$D15="","",'3. Lagging Indicators'!$D15)</calculatedColumnFormula>
    </tableColumn>
    <tableColumn id="2" xr3:uid="{154AD58F-50F9-B74E-8D26-E59BF6A8C4B5}" name="SPI-03-B" dataDxfId="144">
      <calculatedColumnFormula>IF('3. Lagging Indicators'!$D16="","",'3. Lagging Indicators'!$D16)</calculatedColumnFormula>
    </tableColumn>
    <tableColumn id="3" xr3:uid="{6A9891CB-9536-3043-BE22-F3039BB5F7F4}" name="SPI-03-C" dataDxfId="143">
      <calculatedColumnFormula>IF('3. Lagging Indicators'!$D17="","",'3. Lagging Indicators'!$D17)</calculatedColumnFormula>
    </tableColumn>
    <tableColumn id="4" xr3:uid="{405ADB7F-5DE8-1140-83E5-55ECEB6069F6}" name="SPI-03-D" dataDxfId="142">
      <calculatedColumnFormula>IF('3. Lagging Indicators'!$D18="","",'3. Lagging Indicators'!$D18)</calculatedColumnFormula>
    </tableColumn>
    <tableColumn id="5" xr3:uid="{4BB8AE96-AA41-F440-BD01-5741B7C17C2B}" name="SPI-03-E" dataDxfId="141">
      <calculatedColumnFormula>IF('3. Lagging Indicators'!$D19="","",'3. Lagging Indicators'!$D19)</calculatedColumnFormula>
    </tableColumn>
    <tableColumn id="6" xr3:uid="{EE079900-63FA-B84F-84FF-7DC43BBFD13F}" name="SPI-03-F" dataDxfId="140">
      <calculatedColumnFormula>IF('3. Lagging Indicators'!$D20="","",'3. Lagging Indicators'!$D20)</calculatedColumnFormula>
    </tableColumn>
  </tableColumns>
  <tableStyleInfo name="TableStyleMedium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6098DBD-0733-5049-9695-536FA8ABBC5F}" name="Table13" displayName="Table13" ref="AO45:AV46" totalsRowShown="0" headerRowDxfId="139" dataDxfId="137" headerRowBorderDxfId="138" tableBorderDxfId="136" totalsRowBorderDxfId="135">
  <autoFilter ref="AO45:AV46" xr:uid="{B6098DBD-0733-5049-9695-536FA8ABBC5F}"/>
  <tableColumns count="8">
    <tableColumn id="1" xr3:uid="{D90FA818-E14B-F142-9977-2E073CFCCCE5}" name="SPI-05-A" dataDxfId="134">
      <calculatedColumnFormula>IF('3. Lagging Indicators'!$D$34="","",'3. Lagging Indicators'!$D$34)</calculatedColumnFormula>
    </tableColumn>
    <tableColumn id="2" xr3:uid="{18C3A133-D1FB-9B40-983C-2EBA7A1A98B5}" name="SPI-05-B" dataDxfId="133">
      <calculatedColumnFormula>IF('3. Lagging Indicators'!$D$35="","",'3. Lagging Indicators'!$D$35)</calculatedColumnFormula>
    </tableColumn>
    <tableColumn id="3" xr3:uid="{FC609BBE-5A4D-374D-A4BE-4F1EF43945AA}" name="SPI-05-C" dataDxfId="132">
      <calculatedColumnFormula>IF('3. Lagging Indicators'!$D$36="","",'3. Lagging Indicators'!$D$36)</calculatedColumnFormula>
    </tableColumn>
    <tableColumn id="4" xr3:uid="{2BDBBC36-4D2C-9940-B9DA-91869FBC9C99}" name="SPI-06" dataDxfId="131">
      <calculatedColumnFormula>IF('3. Lagging Indicators'!$D$39="","",'3. Lagging Indicators'!$D$39)</calculatedColumnFormula>
    </tableColumn>
    <tableColumn id="5" xr3:uid="{19C346F3-95F6-F84E-A761-C0F009A8EC4D}" name="SPI-07-A" dataDxfId="130">
      <calculatedColumnFormula>IF('3. Lagging Indicators'!$D$42="","",'3. Lagging Indicators'!$D$42)</calculatedColumnFormula>
    </tableColumn>
    <tableColumn id="6" xr3:uid="{BD7FBC40-444A-D84D-904A-E78EB3F54B90}" name="SPI-07-B" dataDxfId="129">
      <calculatedColumnFormula>IF('3. Lagging Indicators'!$D$43="","",'3. Lagging Indicators'!$D$43)</calculatedColumnFormula>
    </tableColumn>
    <tableColumn id="7" xr3:uid="{0F72485C-0442-2C4C-AE4B-B0CDED85D6F6}" name="SPI-07-C" dataDxfId="128">
      <calculatedColumnFormula>IF('3. Lagging Indicators'!$D$44="","",'3. Lagging Indicators'!$D$44)</calculatedColumnFormula>
    </tableColumn>
    <tableColumn id="8" xr3:uid="{FC257FB0-BC69-D34E-835E-9610BB15AD8E}" name="SPI-07-D" dataDxfId="127">
      <calculatedColumnFormula>IF('3. Lagging Indicators'!$D$45="","",'3. Lagging Indicators'!$D$45)</calculatedColumnFormula>
    </tableColumn>
  </tableColumns>
  <tableStyleInfo name="TableStyleMedium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A608C08-762F-074F-8113-A33639D572CB}" name="Table14" displayName="Table14" ref="O45:T46" totalsRowShown="0" headerRowDxfId="126" dataDxfId="124" headerRowBorderDxfId="125" tableBorderDxfId="123" totalsRowBorderDxfId="122">
  <autoFilter ref="O45:T46" xr:uid="{EA608C08-762F-074F-8113-A33639D572CB}"/>
  <tableColumns count="6">
    <tableColumn id="1" xr3:uid="{8EDC5CCD-D7DD-F54D-A17F-0CCED4B17A71}" name="SPI-04-A" dataDxfId="121">
      <calculatedColumnFormula>IF('3. Lagging Indicators'!$D24="","",'3. Lagging Indicators'!$D24)</calculatedColumnFormula>
    </tableColumn>
    <tableColumn id="2" xr3:uid="{ABDA935C-0CAC-134C-A3D7-393E21109532}" name="SPI-04-B" dataDxfId="120">
      <calculatedColumnFormula>IF('3. Lagging Indicators'!$D25="","",'3. Lagging Indicators'!$D25)</calculatedColumnFormula>
    </tableColumn>
    <tableColumn id="3" xr3:uid="{2B3665CF-9E4A-9F49-8059-45FC39406430}" name="SPI-04-C" dataDxfId="119">
      <calculatedColumnFormula>IF('3. Lagging Indicators'!$D26="","",'3. Lagging Indicators'!$D26)</calculatedColumnFormula>
    </tableColumn>
    <tableColumn id="4" xr3:uid="{1A426423-855E-BA47-9FAD-BB4CCCB2C610}" name="SPI-04-D" dataDxfId="118">
      <calculatedColumnFormula>IF('3. Lagging Indicators'!$D27="","",'3. Lagging Indicators'!$D27)</calculatedColumnFormula>
    </tableColumn>
    <tableColumn id="5" xr3:uid="{428495CB-B9DF-0348-9ECA-35F4205B586C}" name="SPI-04-E" dataDxfId="117">
      <calculatedColumnFormula>IF('3. Lagging Indicators'!$D28="","",'3. Lagging Indicators'!$D28)</calculatedColumnFormula>
    </tableColumn>
    <tableColumn id="6" xr3:uid="{FB12F8C8-8DFB-8B4F-B056-457396EE3127}" name="SPI-04-F" dataDxfId="116">
      <calculatedColumnFormula>IF('3. Lagging Indicators'!$D29="","",'3. Lagging Indicators'!$D29)</calculatedColumnFormula>
    </tableColumn>
  </tableColumns>
  <tableStyleInfo name="TableStyleMedium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D89F0A6-ED10-6546-A4AC-F04BCD8FAEC9}" name="Table15" displayName="Table15" ref="AW45:BF46" totalsRowShown="0" headerRowDxfId="115" dataDxfId="113" headerRowBorderDxfId="114" tableBorderDxfId="112" totalsRowBorderDxfId="111">
  <autoFilter ref="AW45:BF46" xr:uid="{CD89F0A6-ED10-6546-A4AC-F04BCD8FAEC9}"/>
  <tableColumns count="10">
    <tableColumn id="1" xr3:uid="{354C3986-EF1A-5442-99CE-D0AB47F4133E}" name="SPI-08-A" dataDxfId="110">
      <calculatedColumnFormula>IF('3. Lagging Indicators'!$D$49="","",'3. Lagging Indicators'!$D$49)</calculatedColumnFormula>
    </tableColumn>
    <tableColumn id="2" xr3:uid="{EE46464D-689D-8645-B212-098B79B08BC7}" name="SPI-08-B" dataDxfId="109">
      <calculatedColumnFormula>IF('3. Lagging Indicators'!$D$50="","",'3. Lagging Indicators'!$D$50)</calculatedColumnFormula>
    </tableColumn>
    <tableColumn id="3" xr3:uid="{197EEFB9-212E-CB42-96EF-9B3B7B330FF6}" name="SPI-08-C" dataDxfId="108">
      <calculatedColumnFormula>IF('3. Lagging Indicators'!$D$51="","",'3. Lagging Indicators'!$D$51)</calculatedColumnFormula>
    </tableColumn>
    <tableColumn id="4" xr3:uid="{D927435E-1918-CF46-9967-273593069463}" name="SPI-08-D" dataDxfId="107">
      <calculatedColumnFormula>IF('3. Lagging Indicators'!$D$52="","",'3. Lagging Indicators'!$D$52)</calculatedColumnFormula>
    </tableColumn>
    <tableColumn id="5" xr3:uid="{11E8581E-2467-4044-8E26-D6CEC6980B40}" name="SPI-08-E" dataDxfId="106">
      <calculatedColumnFormula>IF('3. Lagging Indicators'!$D$53="","",'3. Lagging Indicators'!$D$53)</calculatedColumnFormula>
    </tableColumn>
    <tableColumn id="6" xr3:uid="{6DC2AFF1-B796-D647-9188-AB1818EF00B9}" name="SPI-08-F" dataDxfId="105">
      <calculatedColumnFormula>IF('3. Lagging Indicators'!$D$54="","",'3. Lagging Indicators'!$D$54)</calculatedColumnFormula>
    </tableColumn>
    <tableColumn id="7" xr3:uid="{0A31E3BA-D68C-D347-B957-039AC64080CF}" name="SPI-08-G" dataDxfId="104">
      <calculatedColumnFormula>IF('3. Lagging Indicators'!$D$55="","",'3. Lagging Indicators'!$D$55)</calculatedColumnFormula>
    </tableColumn>
    <tableColumn id="8" xr3:uid="{6008E3E1-A2B9-BD46-A316-97DBC34D8230}" name="SPI-09" dataDxfId="103">
      <calculatedColumnFormula>IF('3. Lagging Indicators'!$D$58="","",'3. Lagging Indicators'!$D$58)</calculatedColumnFormula>
    </tableColumn>
    <tableColumn id="9" xr3:uid="{F218BDC6-B845-2A4B-9C75-E389F944B539}" name="SPI-10-A" dataDxfId="102">
      <calculatedColumnFormula>IF('3. Lagging Indicators'!$D$61="","",'3. Lagging Indicators'!$D$61)</calculatedColumnFormula>
    </tableColumn>
    <tableColumn id="10" xr3:uid="{66DC4FD2-BE0C-6747-A1F4-B909F90E9DBB}" name="SPI-10-B" dataDxfId="101">
      <calculatedColumnFormula>IF('3. Lagging Indicators'!$D$62="","",'3. Lagging Indicators'!$D$62)</calculatedColumnFormula>
    </tableColumn>
  </tableColumns>
  <tableStyleInfo name="TableStyleMedium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63FBC7B8-5C85-CE4A-94A0-63D87DC4E0AB}" name="Table16" displayName="Table16" ref="BG45:BK46" totalsRowShown="0" headerRowDxfId="100" dataDxfId="98" headerRowBorderDxfId="99" tableBorderDxfId="97" totalsRowBorderDxfId="96">
  <autoFilter ref="BG45:BK46" xr:uid="{63FBC7B8-5C85-CE4A-94A0-63D87DC4E0AB}"/>
  <tableColumns count="5">
    <tableColumn id="1" xr3:uid="{4EF2DF53-077B-324B-98EB-0D642AAE4A82}" name="SPI-11-A" dataDxfId="95">
      <calculatedColumnFormula>IF('3. Lagging Indicators'!$D$66="","",'3. Lagging Indicators'!$D$66)</calculatedColumnFormula>
    </tableColumn>
    <tableColumn id="2" xr3:uid="{0C9F3BEB-C53B-2A42-833C-1F0FE6820D18}" name="SPI-11-B" dataDxfId="94">
      <calculatedColumnFormula>IF('3. Lagging Indicators'!$D$67="","",'3. Lagging Indicators'!$D$67)</calculatedColumnFormula>
    </tableColumn>
    <tableColumn id="3" xr3:uid="{9A0B22D8-931F-DB43-BC67-8C224BC53A60}" name="SPI-11-C" dataDxfId="93">
      <calculatedColumnFormula>IF('3. Lagging Indicators'!$D$68="","",'3. Lagging Indicators'!$D$68)</calculatedColumnFormula>
    </tableColumn>
    <tableColumn id="4" xr3:uid="{3BEE34A3-D3CA-AA43-B091-3CF7D6FF67EC}" name="SPI-11-D" dataDxfId="92">
      <calculatedColumnFormula>IF('3. Lagging Indicators'!$D$69="","",'3. Lagging Indicators'!$D$69)</calculatedColumnFormula>
    </tableColumn>
    <tableColumn id="5" xr3:uid="{A4A35AE5-EFB9-8343-B621-D846264A2786}" name="SPI-12" dataDxfId="91">
      <calculatedColumnFormula>IF('3. Lagging Indicators'!$D$70="","",'3. Lagging Indicators'!$D$70)</calculatedColumnFormula>
    </tableColumn>
  </tableColumns>
  <tableStyleInfo name="TableStyleMedium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C3B69BE-F2BE-1343-B1A4-3B1A99B6628C}" name="Table17" displayName="Table17" ref="BL45:BQ46" totalsRowShown="0" headerRowDxfId="90" dataDxfId="88" headerRowBorderDxfId="89" tableBorderDxfId="87" totalsRowBorderDxfId="86">
  <autoFilter ref="BL45:BQ46" xr:uid="{2C3B69BE-F2BE-1343-B1A4-3B1A99B6628C}"/>
  <tableColumns count="6">
    <tableColumn id="1" xr3:uid="{69295228-6120-6D49-B52C-8C74E93DA3E0}" name="SPI-13" dataDxfId="85">
      <calculatedColumnFormula>IF('3. Lagging Indicators'!$D$74="","",'3. Lagging Indicators'!$D$74)</calculatedColumnFormula>
    </tableColumn>
    <tableColumn id="2" xr3:uid="{64484005-86D3-4544-9487-07B40B2806E5}" name="SPI-14-A" dataDxfId="84">
      <calculatedColumnFormula>IF('3. Lagging Indicators'!$D$75="","",'3. Lagging Indicators'!$D$75)</calculatedColumnFormula>
    </tableColumn>
    <tableColumn id="3" xr3:uid="{6D87876E-5C19-FC46-AC05-6584558A893A}" name="SPI-14-B" dataDxfId="83">
      <calculatedColumnFormula>IF('3. Lagging Indicators'!$D$76="","",'3. Lagging Indicators'!$D$76)</calculatedColumnFormula>
    </tableColumn>
    <tableColumn id="4" xr3:uid="{BB496121-487D-4C45-8C38-64E8851F8214}" name="SPI-15-A" dataDxfId="82">
      <calculatedColumnFormula>IF('3. Lagging Indicators'!$D$77="","",'3. Lagging Indicators'!$D$77)</calculatedColumnFormula>
    </tableColumn>
    <tableColumn id="5" xr3:uid="{8B1D987D-D276-B541-8AAA-909CAB44076B}" name="SPI-15-B" dataDxfId="81">
      <calculatedColumnFormula>IF('3. Lagging Indicators'!$D$78="","",'3. Lagging Indicators'!$D$78)</calculatedColumnFormula>
    </tableColumn>
    <tableColumn id="6" xr3:uid="{2CBAB5A1-85B0-5A44-B201-F5903C7A9129}" name="SPI-16" dataDxfId="80">
      <calculatedColumnFormula>IF('3. Lagging Indicators'!$D$79="","",'3. Lagging Indicators'!$D$79)</calculatedColumnFormula>
    </tableColumn>
  </tableColumns>
  <tableStyleInfo name="TableStyleMedium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DE11F3A-EF49-DD44-890E-9252CF68ED0D}" name="Table19" displayName="Table19" ref="A45:H46" totalsRowShown="0" headerRowDxfId="79" dataDxfId="78" tableBorderDxfId="77">
  <autoFilter ref="A45:H46" xr:uid="{FDE11F3A-EF49-DD44-890E-9252CF68ED0D}"/>
  <tableColumns count="8">
    <tableColumn id="8" xr3:uid="{59B0F03B-5775-9243-8932-AB5CBF426B4F}" name="AirportCode" dataDxfId="76">
      <calculatedColumnFormula>IF('1. General Information'!$G$4="","",'1. General Information'!$G$4)</calculatedColumnFormula>
    </tableColumn>
    <tableColumn id="7" xr3:uid="{4A655444-7036-BF4C-AB37-289D6CC1B55D}" name="Data Year" dataDxfId="75">
      <calculatedColumnFormula>IF('1. General Information'!$G$14="","",'1. General Information'!$G$14)</calculatedColumnFormula>
    </tableColumn>
    <tableColumn id="1" xr3:uid="{6F13AE0C-C466-7140-BA34-573DE3BC3DCD}" name="SPI-01-A" dataDxfId="74"/>
    <tableColumn id="2" xr3:uid="{4F2389C7-1511-7B4D-A66E-105561A28882}" name="SPI-01-B" dataDxfId="73"/>
    <tableColumn id="3" xr3:uid="{714A85D8-60F5-C542-ABC8-85BC6058241A}" name="SPI-01-C" dataDxfId="72"/>
    <tableColumn id="4" xr3:uid="{7CF3724E-8F03-1A4F-8D6F-86629A784D79}" name="SPI-02-A" dataDxfId="71"/>
    <tableColumn id="5" xr3:uid="{C1A3F225-345B-EF4F-8AE9-E3A4A3E5E0F2}" name="SPI-02-B" dataDxfId="70"/>
    <tableColumn id="6" xr3:uid="{FED9B14E-59C5-2C40-8DB5-1188DD91DF57}" name="SPI-02-C" dataDxfId="69"/>
  </tableColumns>
  <tableStyleInfo name="TableStyleMedium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9DD6D020-99CD-A343-A0B2-911DBDDB1B15}" name="Table20" displayName="Table20" ref="F51:AF52" totalsRowShown="0" headerRowDxfId="68" dataDxfId="66" headerRowBorderDxfId="67" tableBorderDxfId="65" totalsRowBorderDxfId="64">
  <autoFilter ref="F51:AF52" xr:uid="{9DD6D020-99CD-A343-A0B2-911DBDDB1B15}"/>
  <tableColumns count="27">
    <tableColumn id="1" xr3:uid="{1ED295A2-C17A-0A4D-92FE-113686228EC6}" name="SPI-19-A" dataDxfId="63">
      <calculatedColumnFormula>IF('4. Leading Indicators'!$G$10="","",'4. Leading Indicators'!$G$10)</calculatedColumnFormula>
    </tableColumn>
    <tableColumn id="2" xr3:uid="{A0E2F31E-1AC1-6747-B7E9-E5409A13D524}" name="SPI-19-B" dataDxfId="62">
      <calculatedColumnFormula>IF('4. Leading Indicators'!$G$11="","",'4. Leading Indicators'!$G$11)</calculatedColumnFormula>
    </tableColumn>
    <tableColumn id="3" xr3:uid="{DDD56D69-0340-054D-A3F6-6B6F0D6E2549}" name="SPI-19-C" dataDxfId="61">
      <calculatedColumnFormula>IF('4. Leading Indicators'!$G$12="","",'4. Leading Indicators'!$G$12)</calculatedColumnFormula>
    </tableColumn>
    <tableColumn id="4" xr3:uid="{F2021F1A-C2D2-FD48-8658-BABD6351CE80}" name="SPI-19-D" dataDxfId="60">
      <calculatedColumnFormula>IF('4. Leading Indicators'!$G$13="","",'4. Leading Indicators'!$G$13)</calculatedColumnFormula>
    </tableColumn>
    <tableColumn id="5" xr3:uid="{E41A65D1-AEAF-B94B-A074-8664653F29AC}" name="SPI-20-A" dataDxfId="59">
      <calculatedColumnFormula>IF('4. Leading Indicators'!$D$16="","",'4. Leading Indicators'!$D$16)</calculatedColumnFormula>
    </tableColumn>
    <tableColumn id="6" xr3:uid="{8028A59A-2A4A-8645-9C98-26066778AC99}" name="SPI-20-A1" dataDxfId="58">
      <calculatedColumnFormula>IF('4. Leading Indicators'!$G$16="","",'4. Leading Indicators'!$G$16)</calculatedColumnFormula>
    </tableColumn>
    <tableColumn id="7" xr3:uid="{E3FF160C-AC71-0541-B32B-2CBCC0B50E82}" name="SPI-20-B" dataDxfId="57">
      <calculatedColumnFormula>IF('4. Leading Indicators'!$D$17="","",'4. Leading Indicators'!$D$17)</calculatedColumnFormula>
    </tableColumn>
    <tableColumn id="8" xr3:uid="{07F02E55-5F91-A34B-A253-D643A677C5DF}" name="SPI-20-B1" dataDxfId="56">
      <calculatedColumnFormula>IF('4. Leading Indicators'!$G$17="","",'4. Leading Indicators'!$G$17)</calculatedColumnFormula>
    </tableColumn>
    <tableColumn id="9" xr3:uid="{7D3F070A-6084-E944-8824-3061AF5D3386}" name="SPI-20-C" dataDxfId="55">
      <calculatedColumnFormula>IF('4. Leading Indicators'!$D$19="","",'4. Leading Indicators'!$D$19)</calculatedColumnFormula>
    </tableColumn>
    <tableColumn id="10" xr3:uid="{C2B5630A-D919-FE43-B200-61F536851D62}" name="SPI-20-C1" dataDxfId="54">
      <calculatedColumnFormula>IF('4. Leading Indicators'!$G$19="","",'4. Leading Indicators'!$G$19)</calculatedColumnFormula>
    </tableColumn>
    <tableColumn id="11" xr3:uid="{5791FA2E-1977-DF41-90A6-9D02303F2B4E}" name="SPI-20-D" dataDxfId="53">
      <calculatedColumnFormula>IF('4. Leading Indicators'!$D$20="","",'4. Leading Indicators'!$D$20)</calculatedColumnFormula>
    </tableColumn>
    <tableColumn id="12" xr3:uid="{B19C937A-BAD7-2F4E-A817-C521246E2F32}" name="SPI-20-D1" dataDxfId="52">
      <calculatedColumnFormula>IF('4. Leading Indicators'!$G$20="","",'4. Leading Indicators'!$G$20)</calculatedColumnFormula>
    </tableColumn>
    <tableColumn id="13" xr3:uid="{CF5C3D6C-1648-714F-9F8B-3AC4C777F378}" name="SPI-20-E" dataDxfId="51">
      <calculatedColumnFormula>IF('4. Leading Indicators'!$G$21="","",'4. Leading Indicators'!$G$21)</calculatedColumnFormula>
    </tableColumn>
    <tableColumn id="14" xr3:uid="{43C3CA6B-CD4B-DD41-900B-F53D208A0CB3}" name="SPI-20-F" dataDxfId="50">
      <calculatedColumnFormula>IF('4. Leading Indicators'!$G$22="","",'4. Leading Indicators'!$G$22)</calculatedColumnFormula>
    </tableColumn>
    <tableColumn id="15" xr3:uid="{316DF2C1-C9BC-4E4E-9A3A-AF8923A3DF85}" name="SPI-20-G" dataDxfId="49">
      <calculatedColumnFormula>IF('4. Leading Indicators'!$G$23="","",'4. Leading Indicators'!$G$23)</calculatedColumnFormula>
    </tableColumn>
    <tableColumn id="16" xr3:uid="{DAFDEA3B-713F-144F-AEE1-1545DBF51050}" name="SPI-21-A" dataDxfId="48">
      <calculatedColumnFormula>IF('4. Leading Indicators'!$G$26="","",'4. Leading Indicators'!$G$26)</calculatedColumnFormula>
    </tableColumn>
    <tableColumn id="17" xr3:uid="{A3020C52-DAFB-5441-8D69-BA62E905A994}" name="SPI-21-B" dataDxfId="47">
      <calculatedColumnFormula>IF('4. Leading Indicators'!$G$27="","",'4. Leading Indicators'!$G$27)</calculatedColumnFormula>
    </tableColumn>
    <tableColumn id="18" xr3:uid="{A349E793-577D-BA4A-BED3-2624BD29F855}" name="SPI-21-C" dataDxfId="46">
      <calculatedColumnFormula>IF('4. Leading Indicators'!$G$28="","",'4. Leading Indicators'!$G$28)</calculatedColumnFormula>
    </tableColumn>
    <tableColumn id="19" xr3:uid="{23591266-8B28-654B-BAD1-63339C152886}" name="SPI-21-D" dataDxfId="45">
      <calculatedColumnFormula>IF('4. Leading Indicators'!$G$29="","",'4. Leading Indicators'!$G$29)</calculatedColumnFormula>
    </tableColumn>
    <tableColumn id="20" xr3:uid="{64CC564E-909E-BE40-AB82-793EAC7B4388}" name="SPI-21-E" dataDxfId="44"/>
    <tableColumn id="21" xr3:uid="{E0E0F64D-F181-A64F-9DD8-3D5DAB686744}" name="SPI-21-F" dataDxfId="43">
      <calculatedColumnFormula>IF('4. Leading Indicators'!$G$30="","",'4. Leading Indicators'!$G$30)</calculatedColumnFormula>
    </tableColumn>
    <tableColumn id="22" xr3:uid="{B185BAFE-E217-B446-A184-93C39B2E358A}" name="SPI-21-G" dataDxfId="42">
      <calculatedColumnFormula>IF('4. Leading Indicators'!$G$31="","",'4. Leading Indicators'!$G$31)</calculatedColumnFormula>
    </tableColumn>
    <tableColumn id="23" xr3:uid="{EFF60331-1D13-4543-9C93-1F719E0A664F}" name="SPI-21-H" dataDxfId="41">
      <calculatedColumnFormula>IF('4. Leading Indicators'!$G$32="","",'4. Leading Indicators'!$G$32)</calculatedColumnFormula>
    </tableColumn>
    <tableColumn id="24" xr3:uid="{BEE26924-468F-3045-9A6E-AA08768FFE89}" name="SPI-21-I" dataDxfId="40">
      <calculatedColumnFormula>IF('4. Leading Indicators'!$G$33="","",'4. Leading Indicators'!$G$33)</calculatedColumnFormula>
    </tableColumn>
    <tableColumn id="25" xr3:uid="{7C5699D7-DFB4-4A46-BA09-9BD6F90C6188}" name="SPI-21-J" dataDxfId="39">
      <calculatedColumnFormula>IF('4. Leading Indicators'!$G$34="","",'4. Leading Indicators'!$G$34)</calculatedColumnFormula>
    </tableColumn>
    <tableColumn id="26" xr3:uid="{B5A9BE87-B232-DB4F-A372-9A80BDE3888A}" name="SPI-21-K" dataDxfId="38">
      <calculatedColumnFormula>IF('4. Leading Indicators'!$G$35="","",'4. Leading Indicators'!$G$35)</calculatedColumnFormula>
    </tableColumn>
    <tableColumn id="27" xr3:uid="{AFFE35E4-4924-8E43-B277-5A1562500709}" name="SPI-21-L" dataDxfId="37">
      <calculatedColumnFormula>IF('4. Leading Indicators'!$G$36="","",'4. Leading Indicators'!$G$36)</calculatedColumnFormula>
    </tableColumn>
  </tableColumns>
  <tableStyleInfo name="TableStyleMedium15"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69EEB5A6-36EB-064F-9C6A-A2ADDFEF049C}" name="Table21" displayName="Table21" ref="A51:E52" totalsRowShown="0" headerRowDxfId="36" dataDxfId="34" headerRowBorderDxfId="35" tableBorderDxfId="33" totalsRowBorderDxfId="32">
  <autoFilter ref="A51:E52" xr:uid="{69EEB5A6-36EB-064F-9C6A-A2ADDFEF049C}"/>
  <tableColumns count="5">
    <tableColumn id="5" xr3:uid="{BE571B61-D313-E842-A5B8-7F536A49D82B}" name="AirportCode" dataDxfId="31">
      <calculatedColumnFormula>IF('1. General Information'!$G$4="","",'1. General Information'!$G$4)</calculatedColumnFormula>
    </tableColumn>
    <tableColumn id="4" xr3:uid="{ACC6F38A-3FA7-2344-B397-5F5CF618D7E1}" name="Data Year" dataDxfId="30">
      <calculatedColumnFormula>IF('1. General Information'!$G$14="","",'1. General Information'!$G$14)</calculatedColumnFormula>
    </tableColumn>
    <tableColumn id="1" xr3:uid="{16FEFF76-8182-B942-A81A-54F01A43D768}" name="SPI-18-A" dataDxfId="29">
      <calculatedColumnFormula>IF('4. Leading Indicators'!$G$4="","",'4. Leading Indicators'!$G$4)</calculatedColumnFormula>
    </tableColumn>
    <tableColumn id="2" xr3:uid="{13FAD83B-9152-1040-A3C3-91BE386048F1}" name="SPI-18-B" dataDxfId="28">
      <calculatedColumnFormula>IF('4. Leading Indicators'!$G$5="","",'4. Leading Indicators'!$G$5)</calculatedColumnFormula>
    </tableColumn>
    <tableColumn id="3" xr3:uid="{2A73DF66-DC90-2545-A9F1-A85294C98F4C}" name="SPI-18-C" dataDxfId="27">
      <calculatedColumnFormula>IF('4. Leading Indicators'!$G$6="","",'4. Leading Indicators'!$G$6)</calculatedColumnFormula>
    </tableColumn>
  </tableColumns>
  <tableStyleInfo name="TableStyleMedium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43BC03E-71E5-1745-BFA9-4461D90CD80B}" name="RunwayTable" displayName="RunwayTable" ref="A7:R23" totalsRowShown="0" headerRowDxfId="26" dataDxfId="24" headerRowBorderDxfId="25" tableBorderDxfId="23" totalsRowBorderDxfId="22">
  <autoFilter ref="A7:R23" xr:uid="{C43BC03E-71E5-1745-BFA9-4461D90CD80B}"/>
  <tableColumns count="18">
    <tableColumn id="21" xr3:uid="{BBD7841B-B530-7247-B019-67E43E10EB4C}" name="AirportCode" dataDxfId="21">
      <calculatedColumnFormula>IF('1. General Information'!$G$4="","",'1. General Information'!$G$4)</calculatedColumnFormula>
    </tableColumn>
    <tableColumn id="20" xr3:uid="{0BA39025-EE52-AC48-B1FD-E5284F489D82}" name="Data Year" dataDxfId="20">
      <calculatedColumnFormula>IF('1. General Information'!$G$14="","",'1. General Information'!$G$14)</calculatedColumnFormula>
    </tableColumn>
    <tableColumn id="1" xr3:uid="{6872AD96-C6C7-DF4C-91B2-E41D8749A043}" name="RunwayID" dataDxfId="19" dataCellStyle="Hyperlink"/>
    <tableColumn id="2" xr3:uid="{48E6CD38-3523-C841-A64C-DBA9C93A618E}" name="Designation" dataDxfId="18">
      <calculatedColumnFormula>IF('1. General Information'!$D19="","",'1. General Information'!$D19)</calculatedColumnFormula>
    </tableColumn>
    <tableColumn id="3" xr3:uid="{C8359E92-D3CE-7F4B-AD9E-46C02DDD0E09}" name="Surface" dataDxfId="17">
      <calculatedColumnFormula>IF('1. General Information'!$E19="","",'1. General Information'!$E19)</calculatedColumnFormula>
    </tableColumn>
    <tableColumn id="4" xr3:uid="{2AF2B9BD-8973-4A40-A88F-1B786DBA35ED}" name="Length" dataDxfId="16">
      <calculatedColumnFormula>IF(LEN(TRIM('1. General Information'!$F19))=0,"",
   IF('1. General Information'!$G$9="Feet",
      '1. General Information'!$F19*0.3048,
      '1. General Information'!$F19
   )
)</calculatedColumnFormula>
    </tableColumn>
    <tableColumn id="5" xr3:uid="{88834F50-CDF7-E348-B811-D8CB15149D3A}" name="Width" dataDxfId="15">
      <calculatedColumnFormula>IF(LEN(TRIM('1. General Information'!$G19))=0,"",
   IF('1. General Information'!$G$9="Feet",
      '1. General Information'!$G19*0.3048,
      '1. General Information'!$G19
   )
)</calculatedColumnFormula>
    </tableColumn>
    <tableColumn id="6" xr3:uid="{FED0A7B2-F9C9-9B4D-8D76-888B44B7DF01}" name="RESA" dataDxfId="14">
      <calculatedColumnFormula>IF('1. General Information'!$H19="","",'1. General Information'!$H19)</calculatedColumnFormula>
    </tableColumn>
    <tableColumn id="7" xr3:uid="{40846ECB-F2FB-EE44-95FE-58C61E56E00F}" name="Grooved" dataDxfId="13">
      <calculatedColumnFormula>IF('1. General Information'!I19="","",'1. General Information'!I19)</calculatedColumnFormula>
    </tableColumn>
    <tableColumn id="8" xr3:uid="{01BEE138-DC6F-B44A-859A-79529DCE8CD9}" name="AproachCategory" dataDxfId="12">
      <calculatedColumnFormula>IF('1. General Information'!J19="","",'1. General Information'!J19)</calculatedColumnFormula>
    </tableColumn>
    <tableColumn id="9" xr3:uid="{C64D05B4-AAA2-B442-AD0A-3D25577809AB}" name="RWSL" dataDxfId="11">
      <calculatedColumnFormula>IF('1. General Information'!K19="","",'1. General Information'!K19)</calculatedColumnFormula>
    </tableColumn>
    <tableColumn id="10" xr3:uid="{FB3501B5-081A-D044-B938-ADE134BCE8F1}" name="CriticalAircraft" dataDxfId="10">
      <calculatedColumnFormula>IF('1. General Information'!L19="","",'1. General Information'!L19)</calculatedColumnFormula>
    </tableColumn>
    <tableColumn id="22" xr3:uid="{B55085B4-548D-2740-A889-98E20CDA9F58}" name="RI_Aircraft" dataDxfId="9">
      <calculatedColumnFormula>IF(LEN('3. Lagging Indicators'!$D$5)=0,"",'3. Lagging Indicators'!$D$5)</calculatedColumnFormula>
    </tableColumn>
    <tableColumn id="23" xr3:uid="{7D7F45A8-A17E-8943-A6CD-6C30E732E536}" name="RI_Vehicle" dataDxfId="8">
      <calculatedColumnFormula>IF(LEN('3. Lagging Indicators'!$D$6)=0,"",'3. Lagging Indicators'!$D$6)</calculatedColumnFormula>
    </tableColumn>
    <tableColumn id="24" xr3:uid="{59E03173-9728-CE42-A8B0-2303F6639586}" name="RI_Person" dataDxfId="7">
      <calculatedColumnFormula>IF(LEN('3. Lagging Indicators'!$D$7)=0,"",'3. Lagging Indicators'!$D$7)</calculatedColumnFormula>
    </tableColumn>
    <tableColumn id="25" xr3:uid="{98152F9C-C211-0644-8AAB-C33AFF9367C1}" name="RE_Overrun" dataDxfId="6">
      <calculatedColumnFormula>IF(LEN('3. Lagging Indicators'!$D$9)=0,"",'3. Lagging Indicators'!$D$9)</calculatedColumnFormula>
    </tableColumn>
    <tableColumn id="26" xr3:uid="{C4ADF03E-0004-8446-B3F8-016AC40C3F06}" name="RE_Undershoot" dataDxfId="5">
      <calculatedColumnFormula>IF(LEN('3. Lagging Indicators'!$D$10)=0,"",'3. Lagging Indicators'!$D$10)</calculatedColumnFormula>
    </tableColumn>
    <tableColumn id="27" xr3:uid="{B9B65B38-C709-924E-A79C-AB5E1F9DC0E2}" name="RE_VeerOff" dataDxfId="4">
      <calculatedColumnFormula>IF(LEN('3. Lagging Indicators'!$D$11)=0,"",'3. Lagging Indicators'!$D$11)</calculatedColumnFormula>
    </tableColumn>
  </tableColumns>
  <tableStyleInfo name="TableStyleMedium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aa.gov/airports/engineering/incursions_excursions/rsa" TargetMode="External"/><Relationship Id="rId1" Type="http://schemas.openxmlformats.org/officeDocument/2006/relationships/hyperlink" Target="https://www.iata.org/en/publications/directories/code-search/" TargetMode="External"/><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6" Type="http://schemas.openxmlformats.org/officeDocument/2006/relationships/table" Target="../tables/table16.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A52B6-3ED9-1A4F-96CE-74CE2DA089C9}">
  <sheetPr>
    <tabColor rgb="FFFFFFAA"/>
  </sheetPr>
  <dimension ref="A1:A103"/>
  <sheetViews>
    <sheetView zoomScale="90" zoomScaleNormal="90" workbookViewId="0">
      <selection activeCell="U1" sqref="U1"/>
    </sheetView>
  </sheetViews>
  <sheetFormatPr defaultColWidth="10.85546875" defaultRowHeight="14.25" x14ac:dyDescent="0.2"/>
  <cols>
    <col min="1" max="16384" width="10.85546875" style="2"/>
  </cols>
  <sheetData>
    <row r="1" ht="164.1" customHeight="1" x14ac:dyDescent="0.2"/>
    <row r="47" ht="13.35" customHeight="1" x14ac:dyDescent="0.2"/>
    <row r="103" ht="44.25" customHeight="1" x14ac:dyDescent="0.2"/>
  </sheetData>
  <sheetProtection algorithmName="SHA-512" hashValue="V32AD39fFr/1pFjhm4aIfLfghIqDmG55AoJNbRNmb7fEGNVPeoQfiYTqsDfrC/Q50osTipH3qBu5bIHKPimk0Q==" saltValue="dRSgR78mwqXjo5Ez72/FWg=="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DC6C1-EE67-5B4B-A426-8AE19C21A22B}">
  <sheetPr codeName="Sheet7">
    <tabColor rgb="FF003A8C"/>
  </sheetPr>
  <dimension ref="B1:U67"/>
  <sheetViews>
    <sheetView topLeftCell="B14" zoomScaleNormal="100" workbookViewId="0">
      <selection activeCell="G8" sqref="G8"/>
    </sheetView>
  </sheetViews>
  <sheetFormatPr defaultColWidth="10.85546875" defaultRowHeight="14.25" x14ac:dyDescent="0.2"/>
  <cols>
    <col min="1" max="1" width="5.7109375" style="2" customWidth="1"/>
    <col min="2" max="2" width="8" style="8" customWidth="1"/>
    <col min="3" max="12" width="40.7109375" style="8" customWidth="1"/>
    <col min="13" max="13" width="36.85546875" style="8" customWidth="1"/>
    <col min="14" max="14" width="35.28515625" style="2" customWidth="1"/>
    <col min="15" max="15" width="24.85546875" style="2" customWidth="1"/>
    <col min="16" max="16" width="10.85546875" style="2" customWidth="1"/>
    <col min="17" max="18" width="10.85546875" style="2"/>
    <col min="19" max="19" width="10.85546875" style="2" customWidth="1"/>
    <col min="20" max="16384" width="10.85546875" style="2"/>
  </cols>
  <sheetData>
    <row r="1" spans="2:13" ht="183.95" customHeight="1" x14ac:dyDescent="0.2">
      <c r="B1" s="368"/>
      <c r="C1" s="368"/>
      <c r="D1" s="368"/>
      <c r="E1" s="368"/>
      <c r="F1" s="368"/>
      <c r="G1" s="368"/>
      <c r="H1" s="368"/>
      <c r="I1" s="4"/>
      <c r="J1" s="4"/>
      <c r="K1" s="4"/>
      <c r="L1" s="3"/>
      <c r="M1" s="3"/>
    </row>
    <row r="2" spans="2:13" ht="28.5" thickBot="1" x14ac:dyDescent="0.25">
      <c r="B2" s="372" t="s">
        <v>0</v>
      </c>
      <c r="C2" s="373"/>
      <c r="D2" s="373"/>
      <c r="E2" s="373"/>
      <c r="F2" s="373"/>
      <c r="G2" s="374"/>
      <c r="H2" s="250"/>
      <c r="I2" s="5"/>
      <c r="J2" s="5"/>
      <c r="K2" s="5"/>
      <c r="L2" s="6"/>
      <c r="M2" s="6"/>
    </row>
    <row r="3" spans="2:13" ht="30" customHeight="1" thickTop="1" thickBot="1" x14ac:dyDescent="0.25">
      <c r="B3" s="67">
        <v>1.1000000000000001</v>
      </c>
      <c r="C3" s="375" t="s">
        <v>1</v>
      </c>
      <c r="D3" s="376"/>
      <c r="E3" s="376"/>
      <c r="F3" s="376"/>
      <c r="G3" s="241"/>
      <c r="H3" s="246"/>
      <c r="I3" s="7"/>
      <c r="J3" s="7"/>
      <c r="K3" s="7"/>
      <c r="L3" s="7"/>
      <c r="M3" s="7"/>
    </row>
    <row r="4" spans="2:13" ht="30" customHeight="1" thickTop="1" thickBot="1" x14ac:dyDescent="0.25">
      <c r="B4" s="67">
        <v>1.2</v>
      </c>
      <c r="C4" s="363" t="s">
        <v>2</v>
      </c>
      <c r="D4" s="364"/>
      <c r="E4" s="364"/>
      <c r="F4" s="364"/>
      <c r="G4" s="242"/>
      <c r="H4" s="247"/>
      <c r="I4" s="7"/>
      <c r="J4" s="7"/>
      <c r="K4" s="7"/>
      <c r="L4" s="7"/>
      <c r="M4" s="7"/>
    </row>
    <row r="5" spans="2:13" ht="30" customHeight="1" thickTop="1" thickBot="1" x14ac:dyDescent="0.25">
      <c r="B5" s="67">
        <v>1.3</v>
      </c>
      <c r="C5" s="363" t="s">
        <v>3</v>
      </c>
      <c r="D5" s="364"/>
      <c r="E5" s="364"/>
      <c r="F5" s="364"/>
      <c r="G5" s="242"/>
      <c r="H5" s="247"/>
      <c r="I5" s="7"/>
      <c r="J5" s="7"/>
      <c r="K5" s="7"/>
      <c r="L5" s="7"/>
      <c r="M5" s="7"/>
    </row>
    <row r="6" spans="2:13" ht="30" customHeight="1" thickTop="1" thickBot="1" x14ac:dyDescent="0.25">
      <c r="B6" s="67">
        <v>1.4</v>
      </c>
      <c r="C6" s="363" t="s">
        <v>4</v>
      </c>
      <c r="D6" s="364"/>
      <c r="E6" s="364"/>
      <c r="F6" s="364"/>
      <c r="G6" s="244"/>
      <c r="H6" s="248"/>
      <c r="J6" s="9"/>
      <c r="L6" s="10"/>
      <c r="M6" s="10"/>
    </row>
    <row r="7" spans="2:13" ht="30" customHeight="1" thickTop="1" thickBot="1" x14ac:dyDescent="0.25">
      <c r="B7" s="67">
        <v>1.5</v>
      </c>
      <c r="C7" s="363" t="s">
        <v>5</v>
      </c>
      <c r="D7" s="364"/>
      <c r="E7" s="364"/>
      <c r="F7" s="364"/>
      <c r="G7" s="244"/>
      <c r="H7" s="248"/>
      <c r="L7" s="10"/>
      <c r="M7" s="10"/>
    </row>
    <row r="8" spans="2:13" ht="30" customHeight="1" thickTop="1" thickBot="1" x14ac:dyDescent="0.25">
      <c r="B8" s="67">
        <v>1.6</v>
      </c>
      <c r="C8" s="363" t="s">
        <v>6</v>
      </c>
      <c r="D8" s="364"/>
      <c r="E8" s="364"/>
      <c r="F8" s="364"/>
      <c r="G8" s="245"/>
      <c r="H8" s="249"/>
      <c r="I8" s="9"/>
      <c r="J8" s="9"/>
      <c r="K8" s="11"/>
      <c r="L8" s="10"/>
      <c r="M8" s="10"/>
    </row>
    <row r="9" spans="2:13" ht="30" customHeight="1" thickTop="1" thickBot="1" x14ac:dyDescent="0.25">
      <c r="B9" s="67">
        <v>1.7</v>
      </c>
      <c r="C9" s="363" t="s">
        <v>7</v>
      </c>
      <c r="D9" s="364"/>
      <c r="E9" s="364"/>
      <c r="F9" s="364"/>
      <c r="G9" s="244"/>
      <c r="H9" s="248"/>
      <c r="I9" s="9"/>
      <c r="J9" s="9"/>
      <c r="K9" s="11"/>
      <c r="L9" s="10"/>
      <c r="M9" s="10"/>
    </row>
    <row r="10" spans="2:13" ht="30" customHeight="1" thickTop="1" thickBot="1" x14ac:dyDescent="0.25">
      <c r="B10" s="67">
        <v>1.8</v>
      </c>
      <c r="C10" s="363" t="s">
        <v>8</v>
      </c>
      <c r="D10" s="364"/>
      <c r="E10" s="364"/>
      <c r="F10" s="364"/>
      <c r="G10" s="242"/>
      <c r="H10" s="247"/>
      <c r="I10" s="9"/>
      <c r="J10" s="9"/>
      <c r="K10" s="11"/>
      <c r="L10" s="10"/>
      <c r="M10" s="10"/>
    </row>
    <row r="11" spans="2:13" ht="30" customHeight="1" thickTop="1" thickBot="1" x14ac:dyDescent="0.25">
      <c r="B11" s="67">
        <v>1.9</v>
      </c>
      <c r="C11" s="363" t="s">
        <v>9</v>
      </c>
      <c r="D11" s="364"/>
      <c r="E11" s="364"/>
      <c r="F11" s="364"/>
      <c r="G11" s="242"/>
      <c r="H11" s="247"/>
      <c r="J11" s="9"/>
      <c r="L11" s="7"/>
      <c r="M11" s="7"/>
    </row>
    <row r="12" spans="2:13" ht="30" customHeight="1" thickTop="1" thickBot="1" x14ac:dyDescent="0.25">
      <c r="B12" s="67" t="s">
        <v>10</v>
      </c>
      <c r="C12" s="363" t="s">
        <v>11</v>
      </c>
      <c r="D12" s="364"/>
      <c r="E12" s="364"/>
      <c r="F12" s="364"/>
      <c r="G12" s="242"/>
      <c r="H12" s="247"/>
      <c r="I12" s="7"/>
      <c r="J12" s="7"/>
      <c r="K12" s="7"/>
      <c r="L12" s="7"/>
      <c r="M12" s="7"/>
    </row>
    <row r="13" spans="2:13" ht="30" customHeight="1" thickTop="1" thickBot="1" x14ac:dyDescent="0.25">
      <c r="B13" s="67" t="s">
        <v>12</v>
      </c>
      <c r="C13" s="365" t="s">
        <v>13</v>
      </c>
      <c r="D13" s="366"/>
      <c r="E13" s="366"/>
      <c r="F13" s="366"/>
      <c r="G13" s="243"/>
      <c r="H13" s="247"/>
      <c r="I13" s="12"/>
      <c r="J13" s="12"/>
      <c r="K13" s="12"/>
      <c r="L13" s="12"/>
      <c r="M13" s="12"/>
    </row>
    <row r="14" spans="2:13" ht="30" customHeight="1" thickTop="1" thickBot="1" x14ac:dyDescent="0.25">
      <c r="B14" s="354" t="s">
        <v>14</v>
      </c>
      <c r="C14" s="366" t="s">
        <v>15</v>
      </c>
      <c r="D14" s="366"/>
      <c r="E14" s="366"/>
      <c r="F14" s="366"/>
      <c r="G14" s="299"/>
      <c r="H14" s="298"/>
      <c r="I14" s="12"/>
      <c r="J14" s="12"/>
      <c r="K14" s="12"/>
      <c r="L14" s="12"/>
      <c r="M14" s="12"/>
    </row>
    <row r="15" spans="2:13" ht="24.75" thickTop="1" thickBot="1" x14ac:dyDescent="0.25">
      <c r="B15" s="189" t="s">
        <v>16</v>
      </c>
      <c r="C15" s="189"/>
      <c r="D15" s="189"/>
      <c r="E15" s="187"/>
      <c r="F15" s="188"/>
      <c r="G15" s="188"/>
      <c r="H15" s="188"/>
      <c r="I15" s="13"/>
      <c r="J15" s="13"/>
      <c r="K15" s="13"/>
      <c r="L15" s="13"/>
      <c r="M15" s="13"/>
    </row>
    <row r="16" spans="2:13" ht="29.25" thickTop="1" thickBot="1" x14ac:dyDescent="0.25">
      <c r="B16" s="372" t="s">
        <v>17</v>
      </c>
      <c r="C16" s="373"/>
      <c r="D16" s="373"/>
      <c r="E16" s="373"/>
      <c r="F16" s="373"/>
      <c r="G16" s="373"/>
      <c r="H16" s="373"/>
      <c r="I16" s="373"/>
      <c r="J16" s="373"/>
      <c r="K16" s="373"/>
      <c r="L16" s="373"/>
      <c r="M16" s="333"/>
    </row>
    <row r="17" spans="2:13" ht="23.1" customHeight="1" thickTop="1" thickBot="1" x14ac:dyDescent="0.25">
      <c r="B17" s="69"/>
      <c r="C17" s="70"/>
      <c r="D17" s="67" t="s">
        <v>18</v>
      </c>
      <c r="E17" s="67" t="s">
        <v>19</v>
      </c>
      <c r="F17" s="67" t="s">
        <v>20</v>
      </c>
      <c r="G17" s="67" t="s">
        <v>21</v>
      </c>
      <c r="H17" s="67" t="s">
        <v>22</v>
      </c>
      <c r="I17" s="67" t="s">
        <v>23</v>
      </c>
      <c r="J17" s="67" t="s">
        <v>24</v>
      </c>
      <c r="K17" s="67" t="s">
        <v>25</v>
      </c>
      <c r="L17" s="328" t="s">
        <v>26</v>
      </c>
      <c r="M17" s="334"/>
    </row>
    <row r="18" spans="2:13" ht="106.5" customHeight="1" thickTop="1" thickBot="1" x14ac:dyDescent="0.25">
      <c r="B18" s="71"/>
      <c r="C18" s="116" t="s">
        <v>27</v>
      </c>
      <c r="D18" s="116" t="s">
        <v>28</v>
      </c>
      <c r="E18" s="116" t="s">
        <v>29</v>
      </c>
      <c r="F18" s="116" t="str">
        <f>IF(G9="Meter", "Runway Length (Meter)", IF(G9="Feet", "Runway Length (Feet)", "Runway Length (select measurement unit in 1.7) "))</f>
        <v xml:space="preserve">Runway Length (select measurement unit in 1.7) </v>
      </c>
      <c r="G18" s="116" t="str">
        <f>IF(G9="Meter", "Runway Width (Meter)", IF(G9="Feet", "Runway Width (Feet)", "Runway Width (select measurement unit in 1.7)"))</f>
        <v>Runway Width (select measurement unit in 1.7)</v>
      </c>
      <c r="H18" s="116" t="s">
        <v>30</v>
      </c>
      <c r="I18" s="116" t="s">
        <v>31</v>
      </c>
      <c r="J18" s="116" t="s">
        <v>32</v>
      </c>
      <c r="K18" s="116" t="s">
        <v>33</v>
      </c>
      <c r="L18" s="329" t="s">
        <v>34</v>
      </c>
      <c r="M18" s="335"/>
    </row>
    <row r="19" spans="2:13" ht="30" customHeight="1" thickTop="1" x14ac:dyDescent="0.2">
      <c r="B19" s="71"/>
      <c r="C19" s="370" t="s">
        <v>35</v>
      </c>
      <c r="D19" s="190"/>
      <c r="E19" s="192"/>
      <c r="F19" s="208"/>
      <c r="G19" s="208"/>
      <c r="H19" s="194"/>
      <c r="I19" s="193"/>
      <c r="J19" s="193"/>
      <c r="K19" s="193"/>
      <c r="L19" s="330"/>
      <c r="M19" s="367"/>
    </row>
    <row r="20" spans="2:13" ht="30" customHeight="1" thickBot="1" x14ac:dyDescent="0.25">
      <c r="B20" s="71"/>
      <c r="C20" s="371"/>
      <c r="D20" s="362"/>
      <c r="E20" s="195"/>
      <c r="F20" s="209"/>
      <c r="G20" s="209"/>
      <c r="H20" s="197"/>
      <c r="I20" s="196"/>
      <c r="J20" s="196"/>
      <c r="K20" s="196"/>
      <c r="L20" s="331"/>
      <c r="M20" s="367"/>
    </row>
    <row r="21" spans="2:13" ht="30" customHeight="1" thickTop="1" x14ac:dyDescent="0.2">
      <c r="B21" s="71"/>
      <c r="C21" s="370" t="s">
        <v>36</v>
      </c>
      <c r="D21" s="191"/>
      <c r="E21" s="195"/>
      <c r="F21" s="209"/>
      <c r="G21" s="209"/>
      <c r="H21" s="197"/>
      <c r="I21" s="196"/>
      <c r="J21" s="196"/>
      <c r="K21" s="196"/>
      <c r="L21" s="331"/>
      <c r="M21" s="367"/>
    </row>
    <row r="22" spans="2:13" ht="30" customHeight="1" thickBot="1" x14ac:dyDescent="0.25">
      <c r="B22" s="71"/>
      <c r="C22" s="371"/>
      <c r="D22" s="191"/>
      <c r="E22" s="195"/>
      <c r="F22" s="209"/>
      <c r="G22" s="209"/>
      <c r="H22" s="197"/>
      <c r="I22" s="196"/>
      <c r="J22" s="196"/>
      <c r="K22" s="196"/>
      <c r="L22" s="331"/>
      <c r="M22" s="367"/>
    </row>
    <row r="23" spans="2:13" ht="30" customHeight="1" thickTop="1" x14ac:dyDescent="0.2">
      <c r="B23" s="71"/>
      <c r="C23" s="370" t="s">
        <v>37</v>
      </c>
      <c r="D23" s="191"/>
      <c r="E23" s="195"/>
      <c r="F23" s="209"/>
      <c r="G23" s="209"/>
      <c r="H23" s="197"/>
      <c r="I23" s="196"/>
      <c r="J23" s="196"/>
      <c r="K23" s="196"/>
      <c r="L23" s="331"/>
      <c r="M23" s="367"/>
    </row>
    <row r="24" spans="2:13" ht="30" customHeight="1" thickBot="1" x14ac:dyDescent="0.25">
      <c r="B24" s="71"/>
      <c r="C24" s="371"/>
      <c r="D24" s="191"/>
      <c r="E24" s="195"/>
      <c r="F24" s="209"/>
      <c r="G24" s="209"/>
      <c r="H24" s="197"/>
      <c r="I24" s="196"/>
      <c r="J24" s="196"/>
      <c r="K24" s="196"/>
      <c r="L24" s="331"/>
      <c r="M24" s="367"/>
    </row>
    <row r="25" spans="2:13" ht="30" customHeight="1" thickTop="1" x14ac:dyDescent="0.2">
      <c r="B25" s="71"/>
      <c r="C25" s="370" t="s">
        <v>38</v>
      </c>
      <c r="D25" s="191"/>
      <c r="E25" s="195"/>
      <c r="F25" s="209"/>
      <c r="G25" s="209"/>
      <c r="H25" s="197"/>
      <c r="I25" s="196"/>
      <c r="J25" s="196"/>
      <c r="K25" s="196"/>
      <c r="L25" s="331"/>
      <c r="M25" s="367"/>
    </row>
    <row r="26" spans="2:13" ht="30" customHeight="1" thickBot="1" x14ac:dyDescent="0.25">
      <c r="B26" s="71"/>
      <c r="C26" s="371"/>
      <c r="D26" s="191"/>
      <c r="E26" s="195"/>
      <c r="F26" s="209"/>
      <c r="G26" s="209"/>
      <c r="H26" s="197"/>
      <c r="I26" s="196"/>
      <c r="J26" s="196"/>
      <c r="K26" s="196"/>
      <c r="L26" s="331"/>
      <c r="M26" s="367"/>
    </row>
    <row r="27" spans="2:13" ht="30" customHeight="1" thickTop="1" x14ac:dyDescent="0.2">
      <c r="B27" s="71"/>
      <c r="C27" s="370" t="s">
        <v>39</v>
      </c>
      <c r="D27" s="191"/>
      <c r="E27" s="195"/>
      <c r="F27" s="209"/>
      <c r="G27" s="209"/>
      <c r="H27" s="197"/>
      <c r="I27" s="196"/>
      <c r="J27" s="196"/>
      <c r="K27" s="196"/>
      <c r="L27" s="331"/>
      <c r="M27" s="367"/>
    </row>
    <row r="28" spans="2:13" ht="30" customHeight="1" thickBot="1" x14ac:dyDescent="0.25">
      <c r="B28" s="71"/>
      <c r="C28" s="371"/>
      <c r="D28" s="191"/>
      <c r="E28" s="195"/>
      <c r="F28" s="209"/>
      <c r="G28" s="209"/>
      <c r="H28" s="197"/>
      <c r="I28" s="196"/>
      <c r="J28" s="196"/>
      <c r="K28" s="196"/>
      <c r="L28" s="331"/>
      <c r="M28" s="367"/>
    </row>
    <row r="29" spans="2:13" ht="30" customHeight="1" thickTop="1" x14ac:dyDescent="0.2">
      <c r="B29" s="71"/>
      <c r="C29" s="370" t="s">
        <v>40</v>
      </c>
      <c r="D29" s="191"/>
      <c r="E29" s="195"/>
      <c r="F29" s="209"/>
      <c r="G29" s="209"/>
      <c r="H29" s="197"/>
      <c r="I29" s="196"/>
      <c r="J29" s="196"/>
      <c r="K29" s="196"/>
      <c r="L29" s="331"/>
      <c r="M29" s="367"/>
    </row>
    <row r="30" spans="2:13" ht="30" customHeight="1" thickBot="1" x14ac:dyDescent="0.25">
      <c r="B30" s="71"/>
      <c r="C30" s="371"/>
      <c r="D30" s="191"/>
      <c r="E30" s="195"/>
      <c r="F30" s="209"/>
      <c r="G30" s="209"/>
      <c r="H30" s="197"/>
      <c r="I30" s="196"/>
      <c r="J30" s="196"/>
      <c r="K30" s="196"/>
      <c r="L30" s="331"/>
      <c r="M30" s="367"/>
    </row>
    <row r="31" spans="2:13" ht="30" customHeight="1" thickTop="1" x14ac:dyDescent="0.2">
      <c r="B31" s="71"/>
      <c r="C31" s="370" t="s">
        <v>41</v>
      </c>
      <c r="D31" s="191"/>
      <c r="E31" s="195"/>
      <c r="F31" s="209"/>
      <c r="G31" s="209"/>
      <c r="H31" s="197"/>
      <c r="I31" s="196"/>
      <c r="J31" s="196"/>
      <c r="K31" s="196"/>
      <c r="L31" s="331"/>
      <c r="M31" s="367"/>
    </row>
    <row r="32" spans="2:13" ht="30" customHeight="1" thickBot="1" x14ac:dyDescent="0.25">
      <c r="B32" s="71"/>
      <c r="C32" s="371"/>
      <c r="D32" s="191"/>
      <c r="E32" s="195"/>
      <c r="F32" s="209"/>
      <c r="G32" s="209"/>
      <c r="H32" s="197"/>
      <c r="I32" s="196"/>
      <c r="J32" s="196"/>
      <c r="K32" s="196"/>
      <c r="L32" s="331"/>
      <c r="M32" s="367"/>
    </row>
    <row r="33" spans="2:14" ht="30" customHeight="1" thickTop="1" x14ac:dyDescent="0.2">
      <c r="B33" s="71"/>
      <c r="C33" s="370" t="s">
        <v>42</v>
      </c>
      <c r="D33" s="191"/>
      <c r="E33" s="195"/>
      <c r="F33" s="209"/>
      <c r="G33" s="209"/>
      <c r="H33" s="197"/>
      <c r="I33" s="196"/>
      <c r="J33" s="196"/>
      <c r="K33" s="196"/>
      <c r="L33" s="331"/>
      <c r="M33" s="367"/>
    </row>
    <row r="34" spans="2:14" ht="30" customHeight="1" thickBot="1" x14ac:dyDescent="0.25">
      <c r="B34" s="72"/>
      <c r="C34" s="371"/>
      <c r="D34" s="191"/>
      <c r="E34" s="198"/>
      <c r="F34" s="210"/>
      <c r="G34" s="210"/>
      <c r="H34" s="200"/>
      <c r="I34" s="196"/>
      <c r="J34" s="199"/>
      <c r="K34" s="199"/>
      <c r="L34" s="332"/>
      <c r="M34" s="367"/>
    </row>
    <row r="35" spans="2:14" ht="15.75" thickTop="1" x14ac:dyDescent="0.2">
      <c r="C35" s="14"/>
      <c r="D35" s="15"/>
      <c r="E35" s="15"/>
      <c r="F35" s="15"/>
      <c r="G35" s="15"/>
      <c r="H35" s="15"/>
      <c r="I35" s="15"/>
      <c r="J35" s="15"/>
      <c r="K35" s="15"/>
      <c r="L35" s="15"/>
      <c r="M35" s="15"/>
    </row>
    <row r="36" spans="2:14" ht="28.5" thickBot="1" x14ac:dyDescent="0.25">
      <c r="B36" s="372" t="s">
        <v>43</v>
      </c>
      <c r="C36" s="373"/>
      <c r="D36" s="373"/>
      <c r="E36" s="373"/>
      <c r="F36" s="373"/>
      <c r="G36" s="373"/>
      <c r="H36" s="373"/>
      <c r="I36" s="355"/>
      <c r="J36" s="355"/>
      <c r="K36" s="355"/>
      <c r="L36" s="16"/>
      <c r="M36" s="16"/>
    </row>
    <row r="37" spans="2:14" ht="17.25" thickTop="1" thickBot="1" x14ac:dyDescent="0.25">
      <c r="B37" s="71"/>
      <c r="C37" s="341" t="s">
        <v>44</v>
      </c>
      <c r="D37" s="67" t="s">
        <v>45</v>
      </c>
      <c r="E37" s="67" t="s">
        <v>46</v>
      </c>
      <c r="F37" s="67" t="s">
        <v>47</v>
      </c>
      <c r="G37" s="67" t="s">
        <v>48</v>
      </c>
      <c r="H37" s="67" t="s">
        <v>49</v>
      </c>
      <c r="L37" s="14"/>
      <c r="M37" s="14"/>
    </row>
    <row r="38" spans="2:14" ht="117" customHeight="1" x14ac:dyDescent="0.2">
      <c r="B38" s="71"/>
      <c r="C38" s="116" t="s">
        <v>50</v>
      </c>
      <c r="D38" s="116" t="s">
        <v>51</v>
      </c>
      <c r="E38" s="116" t="s">
        <v>52</v>
      </c>
      <c r="F38" s="117" t="s">
        <v>53</v>
      </c>
      <c r="G38" s="117" t="s">
        <v>54</v>
      </c>
      <c r="H38" s="117" t="s">
        <v>55</v>
      </c>
    </row>
    <row r="39" spans="2:14" ht="30" customHeight="1" thickTop="1" thickBot="1" x14ac:dyDescent="0.25">
      <c r="B39" s="71"/>
      <c r="C39" s="340"/>
      <c r="D39" s="339"/>
      <c r="E39" s="201"/>
      <c r="F39" s="201"/>
      <c r="G39" s="201"/>
      <c r="H39" s="202"/>
    </row>
    <row r="40" spans="2:14" ht="16.5" thickTop="1" thickBot="1" x14ac:dyDescent="0.25">
      <c r="C40" s="14"/>
      <c r="D40" s="17"/>
      <c r="E40" s="17"/>
      <c r="F40" s="17"/>
      <c r="G40" s="17"/>
      <c r="H40" s="17"/>
      <c r="I40" s="17"/>
      <c r="J40" s="17"/>
      <c r="K40" s="17"/>
      <c r="L40" s="17"/>
      <c r="M40" s="17"/>
    </row>
    <row r="41" spans="2:14" ht="29.25" thickTop="1" thickBot="1" x14ac:dyDescent="0.25">
      <c r="B41" s="369" t="s">
        <v>56</v>
      </c>
      <c r="C41" s="369"/>
      <c r="D41" s="369"/>
      <c r="E41" s="369"/>
      <c r="F41" s="369"/>
      <c r="G41" s="369"/>
      <c r="H41" s="369"/>
      <c r="I41" s="369"/>
      <c r="J41" s="16"/>
      <c r="K41" s="16"/>
      <c r="L41" s="16"/>
      <c r="M41" s="16"/>
    </row>
    <row r="42" spans="2:14" ht="17.25" thickTop="1" thickBot="1" x14ac:dyDescent="0.25">
      <c r="B42" s="69"/>
      <c r="C42" s="74">
        <v>4.0999999999999996</v>
      </c>
      <c r="D42" s="74">
        <v>4.2</v>
      </c>
      <c r="E42" s="74">
        <v>4.3</v>
      </c>
      <c r="F42" s="74">
        <v>4.4000000000000004</v>
      </c>
      <c r="G42" s="74">
        <v>4.5</v>
      </c>
      <c r="H42" s="74">
        <v>4.5999999999999996</v>
      </c>
      <c r="I42" s="74">
        <v>4.7</v>
      </c>
      <c r="J42" s="18"/>
      <c r="K42" s="18"/>
      <c r="L42" s="14"/>
      <c r="M42" s="14"/>
    </row>
    <row r="43" spans="2:14" ht="129.94999999999999" customHeight="1" x14ac:dyDescent="0.2">
      <c r="B43" s="71"/>
      <c r="C43" s="116" t="s">
        <v>57</v>
      </c>
      <c r="D43" s="117" t="s">
        <v>58</v>
      </c>
      <c r="E43" s="117" t="s">
        <v>59</v>
      </c>
      <c r="F43" s="117" t="s">
        <v>60</v>
      </c>
      <c r="G43" s="117" t="s">
        <v>61</v>
      </c>
      <c r="H43" s="117" t="s">
        <v>62</v>
      </c>
      <c r="I43" s="117" t="s">
        <v>63</v>
      </c>
    </row>
    <row r="44" spans="2:14" ht="39" customHeight="1" thickTop="1" thickBot="1" x14ac:dyDescent="0.25">
      <c r="B44" s="72"/>
      <c r="C44" s="201"/>
      <c r="D44" s="201"/>
      <c r="E44" s="201"/>
      <c r="F44" s="201"/>
      <c r="G44" s="203"/>
      <c r="H44" s="201"/>
      <c r="I44" s="203"/>
    </row>
    <row r="45" spans="2:14" ht="15.75" thickTop="1" thickBot="1" x14ac:dyDescent="0.25"/>
    <row r="46" spans="2:14" ht="30.95" customHeight="1" thickTop="1" thickBot="1" x14ac:dyDescent="0.25">
      <c r="B46" s="387" t="s">
        <v>64</v>
      </c>
      <c r="C46" s="387"/>
      <c r="D46" s="387"/>
      <c r="E46" s="387"/>
      <c r="F46" s="387"/>
      <c r="G46" s="387"/>
      <c r="H46" s="387"/>
      <c r="I46" s="387"/>
      <c r="J46" s="387"/>
      <c r="K46" s="19"/>
      <c r="L46" s="19"/>
      <c r="M46" s="19"/>
      <c r="N46" s="19"/>
    </row>
    <row r="47" spans="2:14" ht="17.25" thickTop="1" thickBot="1" x14ac:dyDescent="0.25">
      <c r="B47" s="76"/>
      <c r="C47" s="67" t="s">
        <v>65</v>
      </c>
      <c r="D47" s="67">
        <v>5.2</v>
      </c>
      <c r="E47" s="67">
        <v>5.3</v>
      </c>
      <c r="F47" s="75" t="s">
        <v>66</v>
      </c>
      <c r="G47" s="75" t="s">
        <v>67</v>
      </c>
      <c r="H47" s="75" t="s">
        <v>68</v>
      </c>
      <c r="I47" s="75" t="s">
        <v>69</v>
      </c>
      <c r="J47" s="75" t="s">
        <v>70</v>
      </c>
      <c r="K47" s="2"/>
      <c r="L47" s="2"/>
      <c r="M47" s="2"/>
    </row>
    <row r="48" spans="2:14" ht="57.95" customHeight="1" thickTop="1" thickBot="1" x14ac:dyDescent="0.25">
      <c r="B48" s="77" t="s">
        <v>71</v>
      </c>
      <c r="C48" s="116" t="s">
        <v>72</v>
      </c>
      <c r="D48" s="116" t="s">
        <v>73</v>
      </c>
      <c r="E48" s="118" t="s">
        <v>74</v>
      </c>
      <c r="F48" s="116" t="s">
        <v>75</v>
      </c>
      <c r="G48" s="116" t="s">
        <v>76</v>
      </c>
      <c r="H48" s="116" t="s">
        <v>77</v>
      </c>
      <c r="I48" s="116" t="s">
        <v>78</v>
      </c>
      <c r="J48" s="116" t="s">
        <v>79</v>
      </c>
      <c r="K48" s="2"/>
      <c r="L48" s="2"/>
      <c r="M48" s="2"/>
    </row>
    <row r="49" spans="2:21" s="20" customFormat="1" ht="30" customHeight="1" thickTop="1" thickBot="1" x14ac:dyDescent="0.25">
      <c r="B49" s="78"/>
      <c r="C49" s="203"/>
      <c r="D49" s="203"/>
      <c r="E49" s="119" t="s">
        <v>80</v>
      </c>
      <c r="F49" s="204"/>
      <c r="G49" s="204"/>
      <c r="H49" s="204"/>
      <c r="I49" s="204"/>
      <c r="J49" s="205"/>
      <c r="P49" s="21"/>
    </row>
    <row r="50" spans="2:21" s="20" customFormat="1" ht="23.1" customHeight="1" thickTop="1" thickBot="1" x14ac:dyDescent="0.25">
      <c r="B50" s="78"/>
      <c r="C50" s="67" t="s">
        <v>81</v>
      </c>
      <c r="D50" s="67" t="s">
        <v>82</v>
      </c>
      <c r="E50" s="67" t="s">
        <v>83</v>
      </c>
      <c r="F50" s="67" t="s">
        <v>84</v>
      </c>
      <c r="G50" s="67" t="s">
        <v>85</v>
      </c>
      <c r="H50" s="67" t="s">
        <v>86</v>
      </c>
      <c r="I50" s="67" t="s">
        <v>87</v>
      </c>
      <c r="J50" s="67" t="s">
        <v>88</v>
      </c>
    </row>
    <row r="51" spans="2:21" ht="51.95" customHeight="1" thickTop="1" thickBot="1" x14ac:dyDescent="0.25">
      <c r="B51" s="77"/>
      <c r="C51" s="116" t="s">
        <v>89</v>
      </c>
      <c r="D51" s="116" t="s">
        <v>90</v>
      </c>
      <c r="E51" s="116" t="s">
        <v>91</v>
      </c>
      <c r="F51" s="116" t="s">
        <v>92</v>
      </c>
      <c r="G51" s="116" t="s">
        <v>93</v>
      </c>
      <c r="H51" s="116" t="s">
        <v>94</v>
      </c>
      <c r="I51" s="116" t="s">
        <v>95</v>
      </c>
      <c r="J51" s="116" t="s">
        <v>96</v>
      </c>
      <c r="K51" s="2"/>
      <c r="L51" s="2"/>
      <c r="M51" s="2"/>
    </row>
    <row r="52" spans="2:21" ht="36.950000000000003" customHeight="1" thickTop="1" thickBot="1" x14ac:dyDescent="0.25">
      <c r="B52" s="77"/>
      <c r="C52" s="204"/>
      <c r="D52" s="204"/>
      <c r="E52" s="206"/>
      <c r="F52" s="206"/>
      <c r="G52" s="206"/>
      <c r="H52" s="207"/>
      <c r="I52" s="206"/>
      <c r="J52" s="206"/>
      <c r="K52" s="2"/>
      <c r="L52" s="2"/>
      <c r="M52" s="2"/>
    </row>
    <row r="53" spans="2:21" ht="21.95" customHeight="1" thickTop="1" thickBot="1" x14ac:dyDescent="0.25">
      <c r="B53" s="77"/>
      <c r="C53" s="75" t="s">
        <v>97</v>
      </c>
      <c r="D53" s="75" t="s">
        <v>98</v>
      </c>
      <c r="E53" s="75" t="s">
        <v>99</v>
      </c>
      <c r="F53" s="80"/>
      <c r="G53" s="80"/>
      <c r="H53" s="82"/>
      <c r="I53" s="83"/>
      <c r="J53" s="83"/>
      <c r="K53" s="2"/>
      <c r="L53" s="2"/>
      <c r="M53" s="2"/>
      <c r="T53" s="22"/>
      <c r="U53" s="22"/>
    </row>
    <row r="54" spans="2:21" ht="39.950000000000003" customHeight="1" thickTop="1" thickBot="1" x14ac:dyDescent="0.25">
      <c r="B54" s="77"/>
      <c r="C54" s="388" t="s">
        <v>100</v>
      </c>
      <c r="D54" s="388" t="s">
        <v>101</v>
      </c>
      <c r="E54" s="388" t="s">
        <v>102</v>
      </c>
      <c r="F54" s="81" t="s">
        <v>103</v>
      </c>
      <c r="G54" s="389"/>
      <c r="H54" s="390"/>
      <c r="I54" s="390"/>
      <c r="J54" s="391"/>
      <c r="K54" s="2"/>
      <c r="L54" s="2"/>
      <c r="M54" s="2"/>
      <c r="T54" s="23"/>
      <c r="U54" s="23"/>
    </row>
    <row r="55" spans="2:21" ht="39.950000000000003" customHeight="1" thickTop="1" thickBot="1" x14ac:dyDescent="0.25">
      <c r="B55" s="77"/>
      <c r="C55" s="388"/>
      <c r="D55" s="388"/>
      <c r="E55" s="388"/>
      <c r="F55" s="81" t="s">
        <v>104</v>
      </c>
      <c r="G55" s="392"/>
      <c r="H55" s="393"/>
      <c r="I55" s="393"/>
      <c r="J55" s="394"/>
      <c r="K55" s="2"/>
      <c r="L55" s="2"/>
      <c r="M55" s="2"/>
      <c r="T55" s="23"/>
      <c r="U55" s="23"/>
    </row>
    <row r="56" spans="2:21" ht="39.950000000000003" customHeight="1" thickTop="1" thickBot="1" x14ac:dyDescent="0.25">
      <c r="B56" s="77"/>
      <c r="C56" s="388"/>
      <c r="D56" s="388"/>
      <c r="E56" s="388"/>
      <c r="F56" s="81" t="s">
        <v>105</v>
      </c>
      <c r="G56" s="392"/>
      <c r="H56" s="393"/>
      <c r="I56" s="393"/>
      <c r="J56" s="394"/>
      <c r="K56" s="2"/>
      <c r="L56" s="2"/>
      <c r="M56" s="2"/>
      <c r="T56" s="23"/>
      <c r="U56" s="23"/>
    </row>
    <row r="57" spans="2:21" ht="39.950000000000003" customHeight="1" thickTop="1" thickBot="1" x14ac:dyDescent="0.25">
      <c r="B57" s="77"/>
      <c r="C57" s="388"/>
      <c r="D57" s="388"/>
      <c r="E57" s="388"/>
      <c r="F57" s="81" t="s">
        <v>106</v>
      </c>
      <c r="G57" s="392"/>
      <c r="H57" s="393"/>
      <c r="I57" s="393"/>
      <c r="J57" s="394"/>
      <c r="K57" s="2"/>
      <c r="L57" s="2"/>
      <c r="M57" s="2"/>
      <c r="T57" s="23"/>
      <c r="U57" s="23"/>
    </row>
    <row r="58" spans="2:21" ht="39.950000000000003" customHeight="1" thickTop="1" thickBot="1" x14ac:dyDescent="0.25">
      <c r="B58" s="79"/>
      <c r="C58" s="206"/>
      <c r="D58" s="206"/>
      <c r="E58" s="388"/>
      <c r="F58" s="81" t="s">
        <v>107</v>
      </c>
      <c r="G58" s="395"/>
      <c r="H58" s="396"/>
      <c r="I58" s="396"/>
      <c r="J58" s="397"/>
      <c r="K58" s="2"/>
      <c r="L58" s="2"/>
      <c r="M58" s="2"/>
      <c r="T58" s="23"/>
      <c r="U58" s="23"/>
    </row>
    <row r="59" spans="2:21" ht="17.25" thickTop="1" thickBot="1" x14ac:dyDescent="0.25">
      <c r="B59" s="24"/>
      <c r="C59" s="2"/>
      <c r="D59" s="2"/>
      <c r="E59" s="2"/>
      <c r="F59" s="2"/>
      <c r="G59" s="2"/>
      <c r="H59" s="2"/>
      <c r="T59" s="23"/>
      <c r="U59" s="23"/>
    </row>
    <row r="60" spans="2:21" ht="78" customHeight="1" thickTop="1" thickBot="1" x14ac:dyDescent="0.25">
      <c r="B60" s="380" t="s">
        <v>108</v>
      </c>
      <c r="C60" s="380"/>
      <c r="D60" s="380"/>
      <c r="E60" s="380"/>
      <c r="F60" s="380"/>
      <c r="G60" s="380"/>
      <c r="H60" s="380"/>
      <c r="I60" s="380"/>
      <c r="J60" s="380"/>
      <c r="K60" s="25"/>
      <c r="L60" s="25"/>
      <c r="M60" s="2"/>
      <c r="T60" s="23"/>
      <c r="U60" s="23"/>
    </row>
    <row r="61" spans="2:21" ht="50.1" customHeight="1" thickTop="1" thickBot="1" x14ac:dyDescent="0.25">
      <c r="B61" s="75">
        <v>6.1</v>
      </c>
      <c r="C61" s="381"/>
      <c r="D61" s="382"/>
      <c r="E61" s="382"/>
      <c r="F61" s="382"/>
      <c r="G61" s="382"/>
      <c r="H61" s="382"/>
      <c r="I61" s="382"/>
      <c r="J61" s="383"/>
      <c r="T61" s="23"/>
      <c r="U61" s="23"/>
    </row>
    <row r="62" spans="2:21" ht="50.1" customHeight="1" thickTop="1" thickBot="1" x14ac:dyDescent="0.25">
      <c r="B62" s="75" t="s">
        <v>109</v>
      </c>
      <c r="C62" s="384"/>
      <c r="D62" s="385"/>
      <c r="E62" s="385"/>
      <c r="F62" s="385"/>
      <c r="G62" s="385"/>
      <c r="H62" s="385"/>
      <c r="I62" s="385"/>
      <c r="J62" s="386"/>
    </row>
    <row r="63" spans="2:21" ht="50.1" customHeight="1" thickTop="1" thickBot="1" x14ac:dyDescent="0.25">
      <c r="B63" s="75" t="s">
        <v>110</v>
      </c>
      <c r="C63" s="384"/>
      <c r="D63" s="385"/>
      <c r="E63" s="385"/>
      <c r="F63" s="385"/>
      <c r="G63" s="385"/>
      <c r="H63" s="385"/>
      <c r="I63" s="385"/>
      <c r="J63" s="386"/>
    </row>
    <row r="64" spans="2:21" ht="50.1" customHeight="1" thickTop="1" thickBot="1" x14ac:dyDescent="0.25">
      <c r="B64" s="75" t="s">
        <v>111</v>
      </c>
      <c r="C64" s="384"/>
      <c r="D64" s="385"/>
      <c r="E64" s="385"/>
      <c r="F64" s="385"/>
      <c r="G64" s="385"/>
      <c r="H64" s="385"/>
      <c r="I64" s="385"/>
      <c r="J64" s="386"/>
    </row>
    <row r="65" spans="2:10" ht="50.1" customHeight="1" thickTop="1" thickBot="1" x14ac:dyDescent="0.25">
      <c r="B65" s="75" t="s">
        <v>112</v>
      </c>
      <c r="C65" s="377"/>
      <c r="D65" s="378"/>
      <c r="E65" s="378"/>
      <c r="F65" s="378"/>
      <c r="G65" s="378"/>
      <c r="H65" s="378"/>
      <c r="I65" s="378"/>
      <c r="J65" s="379"/>
    </row>
    <row r="66" spans="2:10" ht="15.75" thickTop="1" x14ac:dyDescent="0.2">
      <c r="B66" s="24"/>
      <c r="G66" s="26"/>
    </row>
    <row r="67" spans="2:10" ht="15" x14ac:dyDescent="0.2">
      <c r="B67" s="24"/>
      <c r="G67" s="26"/>
    </row>
  </sheetData>
  <sheetProtection algorithmName="SHA-512" hashValue="rUazh59tArywAvikqs0F3YD8V2Xww6/Wh6OdFPxfR8KGia5sqBX61p8qcWbF3KyL5Mvys8PWS7LivIhWfmVlSw==" saltValue="i9cF8twCLOMlzdDMuYb2RA==" spinCount="100000" sheet="1"/>
  <protectedRanges>
    <protectedRange sqref="G54:H58 T54:U61" name="inputs_3"/>
  </protectedRanges>
  <mergeCells count="48">
    <mergeCell ref="B46:J46"/>
    <mergeCell ref="C54:C57"/>
    <mergeCell ref="D54:D57"/>
    <mergeCell ref="E54:E58"/>
    <mergeCell ref="G54:J54"/>
    <mergeCell ref="G55:J55"/>
    <mergeCell ref="G56:J56"/>
    <mergeCell ref="G57:J57"/>
    <mergeCell ref="G58:J58"/>
    <mergeCell ref="C65:J65"/>
    <mergeCell ref="B60:J60"/>
    <mergeCell ref="C61:J61"/>
    <mergeCell ref="C62:J62"/>
    <mergeCell ref="C63:J63"/>
    <mergeCell ref="C64:J64"/>
    <mergeCell ref="B1:H1"/>
    <mergeCell ref="B41:I41"/>
    <mergeCell ref="C19:C20"/>
    <mergeCell ref="C21:C22"/>
    <mergeCell ref="C23:C24"/>
    <mergeCell ref="C25:C26"/>
    <mergeCell ref="C27:C28"/>
    <mergeCell ref="C29:C30"/>
    <mergeCell ref="C31:C32"/>
    <mergeCell ref="C33:C34"/>
    <mergeCell ref="B2:G2"/>
    <mergeCell ref="B16:L16"/>
    <mergeCell ref="B36:H36"/>
    <mergeCell ref="C3:F3"/>
    <mergeCell ref="C4:F4"/>
    <mergeCell ref="C5:F5"/>
    <mergeCell ref="M19:M20"/>
    <mergeCell ref="M21:M22"/>
    <mergeCell ref="M33:M34"/>
    <mergeCell ref="M23:M24"/>
    <mergeCell ref="M25:M26"/>
    <mergeCell ref="M27:M28"/>
    <mergeCell ref="M29:M30"/>
    <mergeCell ref="M31:M32"/>
    <mergeCell ref="C11:F11"/>
    <mergeCell ref="C12:F12"/>
    <mergeCell ref="C13:F13"/>
    <mergeCell ref="C14:F14"/>
    <mergeCell ref="C6:F6"/>
    <mergeCell ref="C7:F7"/>
    <mergeCell ref="C8:F8"/>
    <mergeCell ref="C9:F9"/>
    <mergeCell ref="C10:F10"/>
  </mergeCells>
  <phoneticPr fontId="3" type="noConversion"/>
  <dataValidations count="39">
    <dataValidation allowBlank="1" showInputMessage="1" showErrorMessage="1" prompt="Please enter your job title." sqref="G12:G13" xr:uid="{DCED666B-367B-5641-931D-61D5E18B5F59}"/>
    <dataValidation allowBlank="1" showInputMessage="1" showErrorMessage="1" prompt="Please enter your name." sqref="G11" xr:uid="{2044B38A-053E-0A47-9D96-4D5236273B0C}"/>
    <dataValidation allowBlank="1" showInputMessage="1" showErrorMessage="1" prompt="Please enter the official name of your airport._x000a_e.g. Hartsfield–Jackson Atlanta International Airport" sqref="G3" xr:uid="{1E1094ED-BD1A-ED47-86FC-91667238E368}"/>
    <dataValidation type="whole" operator="greaterThanOrEqual" allowBlank="1" showInputMessage="1" showErrorMessage="1" errorTitle="Invalid Entry" error="Please enter only numbers" promptTitle="Runway Width" prompt="Please enter the physical runway width as stated in the AIP." sqref="G19:G34" xr:uid="{C5A1B9BC-672D-A744-A18C-77966F3D92C5}">
      <formula1>0</formula1>
    </dataValidation>
    <dataValidation type="whole" operator="greaterThanOrEqual" allowBlank="1" showInputMessage="1" showErrorMessage="1" errorTitle="Invalid Entry" error="Please enter only numbers" prompt="Please enter the number of hot spots you have in other areas." sqref="J49" xr:uid="{21402A87-5937-5C47-AC49-50BB8A84B783}">
      <formula1>0</formula1>
    </dataValidation>
    <dataValidation allowBlank="1" showInputMessage="1" showErrorMessage="1" promptTitle="Runway Designation" prompt="For example 11 or 27R" sqref="D19:D34 C39" xr:uid="{94317422-B790-DB4B-90BE-399614574571}"/>
    <dataValidation type="whole" allowBlank="1" showInputMessage="1" showErrorMessage="1" prompt="Please enter the number of RFF vehicles." sqref="D52" xr:uid="{4B30FDBD-76CD-4B4D-865C-069B001AA6E2}">
      <formula1>1</formula1>
      <formula2>99</formula2>
    </dataValidation>
    <dataValidation type="date" operator="greaterThan" allowBlank="1" showInputMessage="1" showErrorMessage="1" errorTitle="Invalid Entry" error="Please enter a valid certification date between January 1, 1900 (1900-01-01) and December 31, 2024 (2024-12-31)." prompt="Please enter a date in the format YYYY-MM-DD (e.g., 2024-01-29)" sqref="G8" xr:uid="{595EFA57-AA11-CE44-9479-E47CF87DE22E}">
      <formula1>1</formula1>
    </dataValidation>
    <dataValidation type="whole" operator="greaterThanOrEqual" allowBlank="1" showInputMessage="1" showErrorMessage="1" errorTitle="Invalid Entry" error="Please enter only numbers" promptTitle="Runway Length" prompt="Please enter the physical runway length as stated in the AIP." sqref="F19:F34" xr:uid="{2769B7F3-B45D-5B49-AF51-80F2AE2BFF69}">
      <formula1>0</formula1>
    </dataValidation>
    <dataValidation type="whole" allowBlank="1" showInputMessage="1" showErrorMessage="1" errorTitle="Invalid Entry" error="Please enter only numbers" prompt="Please enter the number of End Around Taxiways." sqref="D39" xr:uid="{3D78F778-D4CE-0C4B-B580-68E7FDC1FD75}">
      <formula1>0</formula1>
      <formula2>999</formula2>
    </dataValidation>
    <dataValidation type="whole" operator="greaterThanOrEqual" allowBlank="1" showInputMessage="1" showErrorMessage="1" errorTitle="Invalid Entry" error="Please enter only numbers" prompt="Please enter the total number of Aircraft Stands." sqref="C44" xr:uid="{2B518CB8-2806-5F41-9075-DB24A57F1EED}">
      <formula1>0</formula1>
    </dataValidation>
    <dataValidation type="whole" operator="greaterThanOrEqual" allowBlank="1" showInputMessage="1" showErrorMessage="1" errorTitle="Invalid Entry" error="Please enter only numbers" prompt="Please enter the number of Remote Aircraft Stands." sqref="D44" xr:uid="{CC8C307D-1160-134B-B670-918665593852}">
      <formula1>0</formula1>
    </dataValidation>
    <dataValidation type="whole" operator="greaterThanOrEqual" allowBlank="1" showInputMessage="1" showErrorMessage="1" errorTitle="Invalid Entry" error="Please enter only numbers" prompt="Please enter the number of A-VDGS." sqref="F44" xr:uid="{601B418E-5068-AE47-BC48-DE30D0562F60}">
      <formula1>0</formula1>
    </dataValidation>
    <dataValidation type="whole" operator="greaterThanOrEqual" allowBlank="1" showInputMessage="1" showErrorMessage="1" errorTitle="Invalid Entry" error="Please enter only numbers" prompt="Please enter the number of Hot Spots you have on Runways." sqref="F49" xr:uid="{E437BA97-00B3-ED47-95A9-595ADB7411A6}">
      <formula1>0</formula1>
    </dataValidation>
    <dataValidation type="whole" operator="greaterThanOrEqual" allowBlank="1" showInputMessage="1" showErrorMessage="1" errorTitle="Invalid Entry" error="Please enter only numbers" prompt="Please enter the number of Hot Spots you have on Taxiways." sqref="G49" xr:uid="{AA0C1417-2D52-DF48-9A6D-96EF11CFC3B3}">
      <formula1>0</formula1>
    </dataValidation>
    <dataValidation type="whole" operator="greaterThanOrEqual" allowBlank="1" showInputMessage="1" showErrorMessage="1" errorTitle="Invalid Entry" error="Please enter only numbers" prompt="Please enter the number of Hot Spots you have on Taxilanes." sqref="H49" xr:uid="{16DEC80C-EAB4-FF4C-932B-6A441C20C796}">
      <formula1>0</formula1>
    </dataValidation>
    <dataValidation type="whole" operator="greaterThanOrEqual" allowBlank="1" showInputMessage="1" showErrorMessage="1" errorTitle="Invalid Entry" error="Please enter only numbers" prompt="Please enter the number of Hot Spots you have on Aprons." sqref="I49" xr:uid="{EE902400-9449-CC44-96ED-3314D2FCDE26}">
      <formula1>0</formula1>
    </dataValidation>
    <dataValidation type="whole" operator="greaterThanOrEqual" allowBlank="1" showInputMessage="1" showErrorMessage="1" errorTitle="Invalid Entry" error="Please enter only numbers." sqref="H52" xr:uid="{D53EB8F9-5F81-5745-B6D7-FF0ABBCCDC72}">
      <formula1>0</formula1>
    </dataValidation>
    <dataValidation type="list" allowBlank="1" showInputMessage="1" showErrorMessage="1" prompt="Please select your ACI region." sqref="G5" xr:uid="{021D7AA6-452F-2248-ACDC-0ACC45CF7EF0}">
      <formula1>ACI_Regions</formula1>
    </dataValidation>
    <dataValidation type="list" allowBlank="1" showInputMessage="1" showErrorMessage="1" prompt="Please select from the drop-down list." sqref="G9" xr:uid="{E0970AD3-3FA4-1849-9A28-550DCA9F320C}">
      <formula1>Measurement_System</formula1>
    </dataValidation>
    <dataValidation type="list" allowBlank="1" showInputMessage="1" showErrorMessage="1" prompt="Please select from the drop-down list." sqref="C58:D58" xr:uid="{ED40B83C-3AC5-A74E-8852-09D485ECB13B}">
      <formula1>Yes_and_No</formula1>
    </dataValidation>
    <dataValidation type="list" allowBlank="1" showInputMessage="1" showErrorMessage="1" prompt="Please select from the drop-down list." sqref="G10" xr:uid="{95B5C50C-56E7-194A-A1DE-A540BBF0F706}">
      <formula1>Legislative_Bodies</formula1>
    </dataValidation>
    <dataValidation type="list" allowBlank="1" showInputMessage="1" showErrorMessage="1" prompt="Please select from the drop-down list." sqref="I44" xr:uid="{320E8992-D50E-F749-95CD-8EBAAA8AB7D4}">
      <formula1>Surface_Type</formula1>
    </dataValidation>
    <dataValidation type="list" allowBlank="1" showInputMessage="1" showErrorMessage="1" prompt="Please select from the drop-down list." sqref="H19:H34" xr:uid="{B86B451C-1C31-D74E-B726-EF7E63C3C069}">
      <formula1>RESA</formula1>
    </dataValidation>
    <dataValidation type="list" allowBlank="1" showInputMessage="1" showErrorMessage="1" prompt="Please select from the drop-down list." sqref="J19:J34" xr:uid="{59E5C18B-D805-A141-8B4F-55EBC81E3D13}">
      <formula1>Runway_Category</formula1>
    </dataValidation>
    <dataValidation type="list" allowBlank="1" showInputMessage="1" showErrorMessage="1" prompt="Please select from the drop-down list." sqref="L19:L34" xr:uid="{C21A1209-8E61-E646-B7E0-06980125C530}">
      <formula1>Aircraft_Type</formula1>
    </dataValidation>
    <dataValidation type="list" allowBlank="1" showInputMessage="1" showErrorMessage="1" sqref="E19:E34" xr:uid="{5505D0FF-956C-ED4F-8D2C-6484C9822001}">
      <formula1>Surface_Type</formula1>
    </dataValidation>
    <dataValidation type="list" allowBlank="1" showInputMessage="1" showErrorMessage="1" prompt="Please select from the drop-down list." sqref="E39" xr:uid="{AFA73F76-C053-5248-99DD-EF8A1C6E95EB}">
      <formula1>Stopbars_Availability</formula1>
    </dataValidation>
    <dataValidation type="list" allowBlank="1" showInputMessage="1" showErrorMessage="1" prompt="Please select from the drop-down list." sqref="F39" xr:uid="{F7BAFD04-B77E-4241-8E1A-0E97E71AB8A6}">
      <formula1>Stopbars_Operability</formula1>
    </dataValidation>
    <dataValidation type="list" allowBlank="1" showInputMessage="1" showErrorMessage="1" prompt="Please select from the drop-down list." sqref="H39" xr:uid="{B4B77E87-A9FC-0B40-B142-7F6B6EDEB01C}">
      <formula1>Intersection_take_off</formula1>
    </dataValidation>
    <dataValidation type="list" allowBlank="1" showInputMessage="1" showErrorMessage="1" prompt="Please select from the drop-down list." sqref="E44" xr:uid="{4458A884-11E7-C341-8377-A463B12758AF}">
      <formula1>SMCGS</formula1>
    </dataValidation>
    <dataValidation type="list" allowBlank="1" showInputMessage="1" showErrorMessage="1" prompt="Please select from the drop-down list." sqref="G44" xr:uid="{8B68C3C2-8DBF-5B40-8982-AA118F96DC74}">
      <formula1>Service_Roads</formula1>
    </dataValidation>
    <dataValidation type="list" allowBlank="1" showInputMessage="1" showErrorMessage="1" prompt="Please select from the drop-down list." sqref="C52" xr:uid="{5614DF1D-C8A7-A540-9005-60AC644E3F3A}">
      <formula1>ARFF_Category_or_Index</formula1>
    </dataValidation>
    <dataValidation type="list" allowBlank="1" showInputMessage="1" showErrorMessage="1" prompt="Please select from the drop-down list." sqref="E52" xr:uid="{B642D1DF-21AE-034B-AA52-85DC3EA3517F}">
      <formula1>Foam_Type</formula1>
    </dataValidation>
    <dataValidation type="list" allowBlank="1" showInputMessage="1" showErrorMessage="1" prompt="Please select from the drop-down list." sqref="J52" xr:uid="{EE4F8BDE-4884-1040-BBBC-EC98B9299223}">
      <formula1>Curfew</formula1>
    </dataValidation>
    <dataValidation type="textLength" operator="equal" allowBlank="1" showInputMessage="1" showErrorMessage="1" errorTitle="Invalide Entry" error="Please enter exactly three characters (IATA three-letter code)." prompt="Please, enter your airport's IATA 3-letter code." sqref="G4" xr:uid="{8A417AC8-A300-8548-84FE-0DF24CE77E4B}">
      <formula1>3</formula1>
    </dataValidation>
    <dataValidation type="whole" operator="greaterThanOrEqual" showInputMessage="1" showErrorMessage="1" errorTitle="Invalid Entry" error="Please enter only numbers." prompt="Please enter the number of your aircraft movements as a whole number." sqref="G6" xr:uid="{0CDEACD8-BA0F-D241-B150-04715AE5FF5A}">
      <formula1>0</formula1>
    </dataValidation>
    <dataValidation type="list" allowBlank="1" showInputMessage="1" showErrorMessage="1" prompt="Please enter your job title." sqref="G14" xr:uid="{FBF9436C-DA62-7141-8218-8FB7564B9FF2}">
      <formula1>"2021,2022,2023,2024,2025"</formula1>
    </dataValidation>
    <dataValidation type="whole" allowBlank="1" showInputMessage="1" showErrorMessage="1" prompt="Please enter a whole number" sqref="M19 M21 M23 M25 M27 M29 M31 M33" xr:uid="{51F6497C-D443-194E-843A-03A84A67BDCC}">
      <formula1>0</formula1>
      <formula2>1000</formula2>
    </dataValidation>
  </dataValidations>
  <hyperlinks>
    <hyperlink ref="B3" location="Definitions!A5:E5" display="Definitions!A5:E5" xr:uid="{8C8F79D0-1F63-F141-BD12-C3E6AE865498}"/>
    <hyperlink ref="B4" location="Definitions!A6:E6" display="Definitions!A6:E6" xr:uid="{8168CF04-46C5-F543-93BC-028A795049FD}"/>
    <hyperlink ref="B5" location="Definitions!A7:E7" display="Definitions!A7:E7" xr:uid="{71F365A8-BC60-2146-A9C2-63CF0AE9EE61}"/>
    <hyperlink ref="B6" location="Definitions!A8:E8" display="Definitions!A8:E8" xr:uid="{87D57BA8-87FB-D840-A18D-E662F5719FAE}"/>
    <hyperlink ref="B7" location="Definitions!A9:E9" display="Definitions!A9:E9" xr:uid="{AB05A2A5-1F73-DF41-9624-6BE29261038C}"/>
    <hyperlink ref="B8" location="Definitions!A10:E10" display="Definitions!A10:E10" xr:uid="{4C5FDDBB-D2C4-894E-B7B4-E7CB1746A067}"/>
    <hyperlink ref="B9" location="Definitions!A11:E11" display="Definitions!A11:E11" xr:uid="{8EB35647-801D-1B4D-989C-81EB51AAE500}"/>
    <hyperlink ref="B10" location="Definitions!A12:E12" display="Definitions!A12:E12" xr:uid="{2F9D821B-6376-6F46-A50E-6816D63FB16D}"/>
    <hyperlink ref="B11" location="Definitions!A13:E13" display="Definitions!A13:E13" xr:uid="{9E4BB5F3-1E03-C541-ACDB-C2F5F3B100C8}"/>
    <hyperlink ref="B12" location="Definitions!A14:E14" display="1.10" xr:uid="{97886A5F-D98B-D648-A849-D172277807D8}"/>
    <hyperlink ref="B13" location="Definitions!A15:E15" display="1.11" xr:uid="{ADE280A7-68B9-7F4B-BEA8-82EC6F8B2921}"/>
    <hyperlink ref="D17" location="Definitions!A18:E18" display="2.1" xr:uid="{3F6AFFC8-77AF-F043-8BB1-36DCF00AD401}"/>
    <hyperlink ref="E17" location="Definitions!A19:E19" display="2.2" xr:uid="{C524E8D8-7EEB-104D-B562-190E215A5E3F}"/>
    <hyperlink ref="F17" location="Definitions!A20:E20" display="2.3" xr:uid="{BCEF5C54-92AD-3D4D-83B6-ABFFBA592849}"/>
    <hyperlink ref="G17" location="Definitions!A21:E21" display="2.4" xr:uid="{B6AC3A8F-969A-0E48-BF21-CE1D7984A2D0}"/>
    <hyperlink ref="H17" location="Definitions!A22:E22" display="2.5" xr:uid="{81F4FABB-9022-5F41-923F-16A7DE85EEDF}"/>
    <hyperlink ref="I17" location="Definitions!A23:E23" display="2.6" xr:uid="{2C75F06D-DC7F-3143-AB6F-FD7F93791B2E}"/>
    <hyperlink ref="J17" location="Definitions!A24:E24" display="2.7" xr:uid="{DD9873EA-A288-784B-9CA8-CBD9F7F3AE75}"/>
    <hyperlink ref="K17" location="Definitions!A25:E25" display="2.8" xr:uid="{DAF2DB63-1B54-BC43-8D04-E0EE549952F8}"/>
    <hyperlink ref="L17" location="Definitions!A26:E26" display="2.9" xr:uid="{23CA45E1-096F-9444-834F-B754C4FD6D19}"/>
    <hyperlink ref="F37" location="Definitions!A33:E33" display="Definitions!A33:E33" xr:uid="{913FD921-74A3-604C-8BDC-A198CFF4B2E1}"/>
    <hyperlink ref="G37" location="Definitions!A34:E34" display="Definitions!A34:E34" xr:uid="{F5AAA883-18E6-E241-ABF1-24ED2E645359}"/>
    <hyperlink ref="H37" location="Definitions!A35:E35" display="Definitions!A35:E35" xr:uid="{CA9A9D9B-4C58-6749-9CB6-ECAC1558944C}"/>
    <hyperlink ref="C42" location="Definitions!A38:E38" display="Definitions!A38:E38" xr:uid="{257961CB-E90A-804B-ABA9-1458F7AE3DA5}"/>
    <hyperlink ref="D42" location="Definitions!A39:E39" display="Definitions!A39:E39" xr:uid="{629C793F-D1DB-6549-A2C1-3B84104CEB56}"/>
    <hyperlink ref="E42" location="Definitions!A40:E40" display="Definitions!A40:E40" xr:uid="{2329BDA3-A0AE-3F41-A0F7-525969B5AF96}"/>
    <hyperlink ref="F42" location="Definitions!A41:E41" display="Definitions!A41:E41" xr:uid="{96AC529C-A8FB-644C-8B6E-0199459E25E8}"/>
    <hyperlink ref="G42" location="Definitions!A42:E42" display="Definitions!A42:E42" xr:uid="{1F3C80C2-1691-3347-9758-DC0DE4BAC677}"/>
    <hyperlink ref="H42" location="Definitions!A43:E43" display="Definitions!A43:E43" xr:uid="{BEA8B15F-F4CE-CB42-B1A1-4F8976DB5D4D}"/>
    <hyperlink ref="I42" location="Definitions!A44:E44" display="Definitions!A44:E44" xr:uid="{40B7CDDE-8244-6546-BA93-50EEB076B974}"/>
    <hyperlink ref="C47" location="Definitions!A47:E47" display="5.1" xr:uid="{5B203181-3113-1C42-B7BD-8CDDDA16C7B0}"/>
    <hyperlink ref="D47" location="Definitions!A48:E48" display="Definitions!A48:E48" xr:uid="{0D07E667-3162-FA4E-90E3-3D239C2D2F4F}"/>
    <hyperlink ref="E47" location="Definitions!A49:E49" display="Definitions!A49:E49" xr:uid="{0C30A35A-717D-7248-9671-8B9F4CF1518F}"/>
    <hyperlink ref="C50" location="Definitions!A50:E50" display="5.4" xr:uid="{5C6D34AC-8644-8C4B-9A94-301307232B88}"/>
    <hyperlink ref="D50" location="Definitions!A51:E51" display="5.5" xr:uid="{A3735174-963E-4C4C-8201-DCA26B48BE6A}"/>
    <hyperlink ref="E50" location="Definitions!A52:E52" display="5.6" xr:uid="{30198969-D28F-234E-80C9-EFD03670394E}"/>
    <hyperlink ref="F50" location="Definitions!A53:E53" display="5.7" xr:uid="{71DD529F-B393-8844-8252-F2A435765EE5}"/>
    <hyperlink ref="G50" location="Definitions!A54:E54" display="5.8" xr:uid="{8BD56821-3E2A-0548-AA7A-4A0EB4C29097}"/>
    <hyperlink ref="H50" location="Definitions!A55:E55" display="5.9" xr:uid="{4E9B7986-13BD-4145-B51F-1EFE357B1286}"/>
    <hyperlink ref="I50" location="Definitions!A56:E56" display="5.10" xr:uid="{3601AA64-5E0A-924A-A1D7-588DE7684541}"/>
    <hyperlink ref="J50" location="Definitions!A57:E57" display="5.11" xr:uid="{EBC9D8E6-F0B8-2D47-95AF-051E2CEA12B4}"/>
    <hyperlink ref="E37" location="Definitions!A32:E32" display="Definitions!A32:E32" xr:uid="{CCEC72A6-9F5D-374F-9458-409BFDB98D9A}"/>
    <hyperlink ref="D37" location="Definitions!A31:E31" display="Definitions!A31:E31" xr:uid="{7F5C2936-F4CB-1046-B31E-DA798EC95894}"/>
    <hyperlink ref="C37" location="Definitions!A30:E30" display="3.1" xr:uid="{54118E6F-8DAF-B249-AF31-3D7F0B934F90}"/>
    <hyperlink ref="B14" location="Definitions!A16:D16" display="1.12" xr:uid="{7ACC00D1-9D36-C248-BBE7-4FC6C72F0991}"/>
  </hyperlinks>
  <pageMargins left="0.7" right="0.7" top="0.75" bottom="0.75" header="0.3" footer="0.3"/>
  <ignoredErrors>
    <ignoredError sqref="B12:B13" numberStoredAsText="1"/>
  </ignoredErrors>
  <drawing r:id="rId1"/>
  <extLst>
    <ext xmlns:x14="http://schemas.microsoft.com/office/spreadsheetml/2009/9/main" uri="{CCE6A557-97BC-4b89-ADB6-D9C93CAAB3DF}">
      <x14:dataValidations xmlns:xm="http://schemas.microsoft.com/office/excel/2006/main" count="3">
        <x14:dataValidation type="list" allowBlank="1" showInputMessage="1" showErrorMessage="1" prompt="Please select from the drop-down list." xr:uid="{E7223E40-027B-5141-8AF4-878741A91599}">
          <x14:formula1>
            <xm:f>Data_Validation!$B$41:$B$48</xm:f>
          </x14:formula1>
          <xm:sqref>G52</xm:sqref>
        </x14:dataValidation>
        <x14:dataValidation type="list" allowBlank="1" showInputMessage="1" showErrorMessage="1" prompt="Please select from the drop-down list." xr:uid="{2DBDA2D8-5BFB-A74B-BF55-20B477571255}">
          <x14:formula1>
            <xm:f>Data_Validation!$B$12:$B$13</xm:f>
          </x14:formula1>
          <xm:sqref>I52 I19:I34 K19:K34 G39 H44 C49:D49 F52</xm:sqref>
        </x14:dataValidation>
        <x14:dataValidation type="list" showInputMessage="1" showErrorMessage="1" prompt="Please select your answer from the drop-down menu." xr:uid="{45F40E76-7660-8945-B53F-92AEFEDADEC2}">
          <x14:formula1>
            <xm:f>Data_Validation!$B$12:$B$13</xm:f>
          </x14:formula1>
          <xm:sqref>G7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3E3F9-9EFA-48EA-9BDF-A09DFEB5E0B6}">
  <sheetPr codeName="Sheet2">
    <tabColor rgb="FF3261A3"/>
  </sheetPr>
  <dimension ref="A1:K24"/>
  <sheetViews>
    <sheetView tabSelected="1" zoomScale="120" zoomScaleNormal="120" workbookViewId="0">
      <selection activeCell="D4" sqref="D4"/>
    </sheetView>
  </sheetViews>
  <sheetFormatPr defaultColWidth="8.85546875" defaultRowHeight="14.25" x14ac:dyDescent="0.2"/>
  <cols>
    <col min="1" max="1" width="6.42578125" style="2" customWidth="1"/>
    <col min="2" max="2" width="5.42578125" style="2" bestFit="1" customWidth="1"/>
    <col min="3" max="3" width="113" style="2" customWidth="1"/>
    <col min="4" max="11" width="30.85546875" style="2" customWidth="1"/>
    <col min="12" max="16384" width="8.85546875" style="2"/>
  </cols>
  <sheetData>
    <row r="1" spans="1:11" ht="186.95" customHeight="1" x14ac:dyDescent="0.2">
      <c r="A1" s="8"/>
      <c r="B1" s="27"/>
      <c r="C1" s="27"/>
      <c r="D1" s="27"/>
      <c r="E1" s="27"/>
      <c r="F1" s="27"/>
      <c r="G1" s="27"/>
      <c r="J1" s="28"/>
    </row>
    <row r="2" spans="1:11" ht="23.25" x14ac:dyDescent="0.2">
      <c r="A2" s="8"/>
      <c r="B2" s="88"/>
      <c r="C2" s="87" t="s">
        <v>113</v>
      </c>
      <c r="D2" s="84"/>
      <c r="E2" s="84"/>
      <c r="F2" s="84"/>
      <c r="G2" s="84"/>
      <c r="H2" s="84"/>
      <c r="I2" s="84"/>
      <c r="J2" s="84"/>
      <c r="K2" s="84"/>
    </row>
    <row r="3" spans="1:11" ht="26.1" customHeight="1" thickBot="1" x14ac:dyDescent="0.25">
      <c r="A3" s="8"/>
      <c r="B3" s="89"/>
      <c r="C3" s="124" t="s">
        <v>114</v>
      </c>
      <c r="D3" s="123" t="str">
        <f>"RWY-1 (" &amp; IF(OR('1. General Information'!D19="", '1. General Information'!D20=""), "N/A", '1. General Information'!D19 &amp; "/" &amp; '1. General Information'!D20) &amp; ")"</f>
        <v>RWY-1 (N/A)</v>
      </c>
      <c r="E3" s="123" t="str">
        <f>"RWY-2 (" &amp; IF(OR('1. General Information'!D21="", '1. General Information'!D22=""), "N/A", '1. General Information'!D21 &amp; "/" &amp; '1. General Information'!D22) &amp; ")"</f>
        <v>RWY-2 (N/A)</v>
      </c>
      <c r="F3" s="123" t="str">
        <f>"RWY-3 (" &amp; IF(OR('1. General Information'!D23="", '1. General Information'!D24=""), "N/A", '1. General Information'!D23 &amp; "/" &amp; '1. General Information'!D24) &amp; ")"</f>
        <v>RWY-3 (N/A)</v>
      </c>
      <c r="G3" s="123" t="str">
        <f>"RWY-4 (" &amp; IF(OR('1. General Information'!D25="", '1. General Information'!D26=""), "N/A", '1. General Information'!D25 &amp; "/" &amp; '1. General Information'!D26) &amp; ")"</f>
        <v>RWY-4 (N/A)</v>
      </c>
      <c r="H3" s="123" t="str">
        <f>"RWY-5 (" &amp; IF(OR('1. General Information'!D27="", '1. General Information'!D28=""), "N/A", '1. General Information'!D27 &amp; "/" &amp; '1. General Information'!D28) &amp; ")"</f>
        <v>RWY-5 (N/A)</v>
      </c>
      <c r="I3" s="123" t="str">
        <f>"RWY-6 (" &amp; IF(OR('1. General Information'!D29="", '1. General Information'!D30=""), "N/A", '1. General Information'!D29 &amp; "/" &amp; '1. General Information'!D30) &amp; ")"</f>
        <v>RWY-6 (N/A)</v>
      </c>
      <c r="J3" s="123" t="str">
        <f>"RWY-7 (" &amp; IF(OR('1. General Information'!D31="", '1. General Information'!D32=""), "N/A", '1. General Information'!D31 &amp; "/" &amp; '1. General Information'!D32) &amp; ")"</f>
        <v>RWY-7 (N/A)</v>
      </c>
      <c r="K3" s="123" t="str">
        <f>"RWY-8 (" &amp; IF(OR('1. General Information'!D33="", '1. General Information'!D34=""), "N/A", '1. General Information'!D33 &amp; "/" &amp; '1. General Information'!D34) &amp; ")"</f>
        <v>RWY-8 (N/A)</v>
      </c>
    </row>
    <row r="4" spans="1:11" ht="35.1" customHeight="1" thickTop="1" thickBot="1" x14ac:dyDescent="0.25">
      <c r="A4" s="8"/>
      <c r="B4" s="91" t="s">
        <v>115</v>
      </c>
      <c r="C4" s="120" t="s">
        <v>116</v>
      </c>
      <c r="D4" s="236"/>
      <c r="E4" s="236"/>
      <c r="F4" s="236"/>
      <c r="G4" s="236"/>
      <c r="H4" s="236"/>
      <c r="I4" s="236"/>
      <c r="J4" s="236"/>
      <c r="K4" s="236"/>
    </row>
    <row r="5" spans="1:11" ht="35.1" customHeight="1" thickTop="1" thickBot="1" x14ac:dyDescent="0.25">
      <c r="A5" s="8"/>
      <c r="B5" s="91">
        <v>7.2</v>
      </c>
      <c r="C5" s="121" t="s">
        <v>117</v>
      </c>
      <c r="D5" s="211"/>
      <c r="E5" s="211"/>
      <c r="F5" s="211"/>
      <c r="G5" s="211"/>
      <c r="H5" s="211"/>
      <c r="I5" s="211"/>
      <c r="J5" s="211"/>
      <c r="K5" s="211"/>
    </row>
    <row r="6" spans="1:11" ht="35.1" customHeight="1" thickTop="1" thickBot="1" x14ac:dyDescent="0.25">
      <c r="A6" s="8"/>
      <c r="B6" s="91">
        <v>7.3</v>
      </c>
      <c r="C6" s="121" t="s">
        <v>118</v>
      </c>
      <c r="D6" s="211"/>
      <c r="E6" s="211"/>
      <c r="F6" s="211"/>
      <c r="G6" s="211"/>
      <c r="H6" s="211"/>
      <c r="I6" s="211"/>
      <c r="J6" s="211"/>
      <c r="K6" s="211"/>
    </row>
    <row r="7" spans="1:11" ht="35.1" customHeight="1" thickTop="1" thickBot="1" x14ac:dyDescent="0.25">
      <c r="A7" s="8"/>
      <c r="B7" s="91">
        <v>7.4</v>
      </c>
      <c r="C7" s="121" t="s">
        <v>119</v>
      </c>
      <c r="D7" s="213"/>
      <c r="E7" s="213"/>
      <c r="F7" s="213"/>
      <c r="G7" s="213"/>
      <c r="H7" s="213"/>
      <c r="I7" s="213"/>
      <c r="J7" s="213"/>
      <c r="K7" s="213"/>
    </row>
    <row r="8" spans="1:11" ht="35.1" customHeight="1" thickTop="1" thickBot="1" x14ac:dyDescent="0.25">
      <c r="A8" s="8"/>
      <c r="B8" s="91">
        <v>7.5</v>
      </c>
      <c r="C8" s="122" t="s">
        <v>120</v>
      </c>
      <c r="D8" s="212"/>
      <c r="E8" s="212"/>
      <c r="F8" s="212"/>
      <c r="G8" s="212"/>
      <c r="H8" s="212"/>
      <c r="I8" s="212"/>
      <c r="J8" s="212"/>
      <c r="K8" s="212"/>
    </row>
    <row r="9" spans="1:11" ht="35.1" customHeight="1" thickTop="1" thickBot="1" x14ac:dyDescent="0.25">
      <c r="A9" s="8"/>
      <c r="B9" s="91">
        <v>7.6</v>
      </c>
      <c r="C9" s="86" t="s">
        <v>121</v>
      </c>
      <c r="D9" s="214"/>
      <c r="E9" s="214"/>
      <c r="F9" s="214"/>
      <c r="G9" s="214"/>
      <c r="H9" s="214"/>
      <c r="I9" s="214"/>
      <c r="J9" s="214"/>
      <c r="K9" s="214"/>
    </row>
    <row r="10" spans="1:11" ht="24" customHeight="1" thickTop="1" thickBot="1" x14ac:dyDescent="0.25">
      <c r="A10" s="8"/>
      <c r="B10" s="90"/>
      <c r="C10" s="125" t="s">
        <v>122</v>
      </c>
      <c r="D10" s="85"/>
      <c r="E10" s="85"/>
      <c r="F10" s="85"/>
      <c r="G10" s="85"/>
      <c r="H10" s="85"/>
      <c r="I10" s="85"/>
      <c r="J10" s="85"/>
      <c r="K10" s="85"/>
    </row>
    <row r="11" spans="1:11" ht="35.1" customHeight="1" thickTop="1" thickBot="1" x14ac:dyDescent="0.25">
      <c r="A11" s="8"/>
      <c r="B11" s="91">
        <v>7.7</v>
      </c>
      <c r="C11" s="126" t="s">
        <v>123</v>
      </c>
      <c r="D11" s="215"/>
      <c r="E11" s="215"/>
      <c r="F11" s="215"/>
      <c r="G11" s="215"/>
      <c r="H11" s="215"/>
      <c r="I11" s="215"/>
      <c r="J11" s="215"/>
      <c r="K11" s="215"/>
    </row>
    <row r="12" spans="1:11" ht="35.1" customHeight="1" thickTop="1" thickBot="1" x14ac:dyDescent="0.25">
      <c r="A12" s="8"/>
      <c r="B12" s="91">
        <v>7.8</v>
      </c>
      <c r="C12" s="121" t="s">
        <v>124</v>
      </c>
      <c r="D12" s="211"/>
      <c r="E12" s="211"/>
      <c r="F12" s="211"/>
      <c r="G12" s="211"/>
      <c r="H12" s="211"/>
      <c r="I12" s="211"/>
      <c r="J12" s="211"/>
      <c r="K12" s="211"/>
    </row>
    <row r="13" spans="1:11" ht="35.1" customHeight="1" thickTop="1" thickBot="1" x14ac:dyDescent="0.25">
      <c r="A13" s="8"/>
      <c r="B13" s="91">
        <v>7.9</v>
      </c>
      <c r="C13" s="121" t="s">
        <v>125</v>
      </c>
      <c r="D13" s="237"/>
      <c r="E13" s="237"/>
      <c r="F13" s="237"/>
      <c r="G13" s="237"/>
      <c r="H13" s="237"/>
      <c r="I13" s="237"/>
      <c r="J13" s="237"/>
      <c r="K13" s="237"/>
    </row>
    <row r="14" spans="1:11" ht="35.1" customHeight="1" thickTop="1" thickBot="1" x14ac:dyDescent="0.25">
      <c r="A14" s="8"/>
      <c r="B14" s="91" t="s">
        <v>126</v>
      </c>
      <c r="C14" s="121" t="s">
        <v>127</v>
      </c>
      <c r="D14" s="211"/>
      <c r="E14" s="211"/>
      <c r="F14" s="211"/>
      <c r="G14" s="211"/>
      <c r="H14" s="211"/>
      <c r="I14" s="211"/>
      <c r="J14" s="211"/>
      <c r="K14" s="211"/>
    </row>
    <row r="15" spans="1:11" ht="35.1" customHeight="1" thickTop="1" thickBot="1" x14ac:dyDescent="0.25">
      <c r="A15" s="8"/>
      <c r="B15" s="91" t="s">
        <v>128</v>
      </c>
      <c r="C15" s="122" t="s">
        <v>129</v>
      </c>
      <c r="D15" s="211"/>
      <c r="E15" s="211"/>
      <c r="F15" s="211"/>
      <c r="G15" s="211"/>
      <c r="H15" s="211"/>
      <c r="I15" s="211"/>
      <c r="J15" s="211"/>
      <c r="K15" s="211"/>
    </row>
    <row r="16" spans="1:11" ht="35.1" customHeight="1" thickTop="1" thickBot="1" x14ac:dyDescent="0.25">
      <c r="A16" s="8"/>
      <c r="B16" s="91" t="s">
        <v>130</v>
      </c>
      <c r="C16" s="86" t="s">
        <v>131</v>
      </c>
      <c r="D16" s="216"/>
      <c r="E16" s="216"/>
      <c r="F16" s="216"/>
      <c r="G16" s="216"/>
      <c r="H16" s="216"/>
      <c r="I16" s="216"/>
      <c r="J16" s="216"/>
      <c r="K16" s="216"/>
    </row>
    <row r="17" spans="2:11" ht="15" thickTop="1" x14ac:dyDescent="0.2"/>
    <row r="18" spans="2:11" ht="69.95" customHeight="1" thickBot="1" x14ac:dyDescent="0.25">
      <c r="B18" s="402" t="s">
        <v>132</v>
      </c>
      <c r="C18" s="403"/>
      <c r="D18" s="403"/>
      <c r="E18" s="403"/>
      <c r="F18" s="403"/>
      <c r="G18" s="403"/>
      <c r="H18" s="403"/>
      <c r="I18" s="403"/>
      <c r="J18" s="403"/>
      <c r="K18" s="403"/>
    </row>
    <row r="19" spans="2:11" ht="35.1" customHeight="1" thickTop="1" thickBot="1" x14ac:dyDescent="0.25">
      <c r="B19" s="81" t="s">
        <v>133</v>
      </c>
      <c r="C19" s="404"/>
      <c r="D19" s="405"/>
      <c r="E19" s="405"/>
      <c r="F19" s="405"/>
      <c r="G19" s="405"/>
      <c r="H19" s="405"/>
      <c r="I19" s="405"/>
      <c r="J19" s="405"/>
      <c r="K19" s="405"/>
    </row>
    <row r="20" spans="2:11" ht="35.1" customHeight="1" thickTop="1" thickBot="1" x14ac:dyDescent="0.25">
      <c r="B20" s="81" t="s">
        <v>134</v>
      </c>
      <c r="C20" s="398"/>
      <c r="D20" s="399"/>
      <c r="E20" s="399"/>
      <c r="F20" s="399"/>
      <c r="G20" s="399"/>
      <c r="H20" s="399"/>
      <c r="I20" s="399"/>
      <c r="J20" s="399"/>
      <c r="K20" s="399"/>
    </row>
    <row r="21" spans="2:11" ht="35.1" customHeight="1" thickTop="1" thickBot="1" x14ac:dyDescent="0.25">
      <c r="B21" s="81" t="s">
        <v>135</v>
      </c>
      <c r="C21" s="398"/>
      <c r="D21" s="399"/>
      <c r="E21" s="399"/>
      <c r="F21" s="399"/>
      <c r="G21" s="399"/>
      <c r="H21" s="399"/>
      <c r="I21" s="399"/>
      <c r="J21" s="399"/>
      <c r="K21" s="399"/>
    </row>
    <row r="22" spans="2:11" ht="35.1" customHeight="1" thickTop="1" thickBot="1" x14ac:dyDescent="0.25">
      <c r="B22" s="81" t="s">
        <v>136</v>
      </c>
      <c r="C22" s="398"/>
      <c r="D22" s="399"/>
      <c r="E22" s="399"/>
      <c r="F22" s="399"/>
      <c r="G22" s="399"/>
      <c r="H22" s="399"/>
      <c r="I22" s="399"/>
      <c r="J22" s="399"/>
      <c r="K22" s="399"/>
    </row>
    <row r="23" spans="2:11" ht="35.1" customHeight="1" thickTop="1" thickBot="1" x14ac:dyDescent="0.25">
      <c r="B23" s="81" t="s">
        <v>137</v>
      </c>
      <c r="C23" s="400"/>
      <c r="D23" s="401"/>
      <c r="E23" s="401"/>
      <c r="F23" s="401"/>
      <c r="G23" s="401"/>
      <c r="H23" s="401"/>
      <c r="I23" s="401"/>
      <c r="J23" s="401"/>
      <c r="K23" s="401"/>
    </row>
    <row r="24" spans="2:11" ht="15" thickTop="1" x14ac:dyDescent="0.2"/>
  </sheetData>
  <sheetProtection algorithmName="SHA-512" hashValue="si8aN6TTk1kdI+j3EHOolUXgpCDdiNp1NRSM3Y5UNxwVcUbkRkU1oupUIJyI6oeTvGACOXzKKR9USbZRHlQ5Qw==" saltValue="5WGOqmjJ+sOhQF2KGCAZxw==" spinCount="100000" sheet="1" objects="1" scenarios="1"/>
  <mergeCells count="6">
    <mergeCell ref="C21:K21"/>
    <mergeCell ref="C22:K22"/>
    <mergeCell ref="C23:K23"/>
    <mergeCell ref="B18:K18"/>
    <mergeCell ref="C19:K19"/>
    <mergeCell ref="C20:K20"/>
  </mergeCells>
  <phoneticPr fontId="3" type="noConversion"/>
  <dataValidations count="7">
    <dataValidation type="textLength" allowBlank="1" showInputMessage="1" showErrorMessage="1" errorTitle="Character Limit Exceeded" error="Your input exceeds the 100-character limit. Please shorten your description to 100 characters or fewer." prompt="Please provide a brief description (maximum 100 characters). Keep it concise and clear." sqref="D9:K9 D7:K7" xr:uid="{B1D5A8C2-ECE7-3548-9E75-1E0544299454}">
      <formula1>0</formula1>
      <formula2>100</formula2>
    </dataValidation>
    <dataValidation type="textLength" allowBlank="1" showInputMessage="1" showErrorMessage="1" errorTitle="Invalid Entry" error="Please enter a description between 1 and 100 characters." prompt="Enter the design life in years. If it varies, specify the reason." sqref="D16:K16" xr:uid="{5B0A023A-7E46-914F-83DF-FCD468D4D653}">
      <formula1>1</formula1>
      <formula2>100</formula2>
    </dataValidation>
    <dataValidation type="list" allowBlank="1" showInputMessage="1" showErrorMessage="1" prompt="Please select from the drop-down list." sqref="D6:K6 D8:K8 D11:K11 D14:K14" xr:uid="{46332586-73A5-614F-BC93-5267D33A7412}">
      <formula1>Yes_and_No</formula1>
    </dataValidation>
    <dataValidation type="list" allowBlank="1" showInputMessage="1" showErrorMessage="1" prompt="Please select from the drop-down list." sqref="D5:K5" xr:uid="{C25D5492-EFC2-D749-A32B-6816BBFBE199}">
      <formula1>Reconstruction</formula1>
    </dataValidation>
    <dataValidation type="list" allowBlank="1" showInputMessage="1" showErrorMessage="1" prompt="Please select from the drop-down list." sqref="D12:K12" xr:uid="{E6A9BEAB-DA27-5E45-8D32-68D43FB15A44}">
      <formula1>Pavement_Inspection_Frequency</formula1>
    </dataValidation>
    <dataValidation type="list" allowBlank="1" showInputMessage="1" showErrorMessage="1" prompt="Please select from the drop-down list." sqref="D15:K15" xr:uid="{462C1677-F2CC-2F4B-B4B1-0F82C34E7861}">
      <formula1>Pavement_management_system</formula1>
    </dataValidation>
    <dataValidation type="date" operator="greaterThan" allowBlank="1" showInputMessage="1" showErrorMessage="1" errorTitle="Invalid Entry" error="Please enter a valid date between January 1, 1900 (1900-01-01) and December 31, 2024 (2024-12-31)." prompt="Please enter a date in the format YYYY-MM-DD (e.g., 2024-01-29)" sqref="D4:K4 D13:K13" xr:uid="{73CD7C1C-B056-6B49-B858-96B589F1CDD4}">
      <formula1>1</formula1>
    </dataValidation>
  </dataValidations>
  <hyperlinks>
    <hyperlink ref="B4" location="Definitions!A61:D61" display="7.1" xr:uid="{D1616CF5-12D3-9241-A964-2B712DFAD523}"/>
    <hyperlink ref="B5" location="Definitions!A62:D62" display="Definitions!A62:D62" xr:uid="{3B7F9D93-839E-5043-A740-501E7F6540B5}"/>
    <hyperlink ref="B6" location="Definitions!A63:D63" display="Definitions!A63:D63" xr:uid="{CE1A9C74-2AEC-DE46-9E3D-F52D4337003B}"/>
    <hyperlink ref="B7" location="Definitions!A64:D64" display="Definitions!A64:D64" xr:uid="{4D26425D-516C-1147-BDB9-78627C132636}"/>
    <hyperlink ref="B8" location="Definitions!A65:D65" display="Definitions!A65:D65" xr:uid="{AA9B3236-862D-AF45-8F4A-70C70687BC5D}"/>
    <hyperlink ref="B9" location="Definitions!A66:D66" display="Definitions!A66:D66" xr:uid="{28761389-1F68-7C40-BC09-BBCE9EA0309F}"/>
    <hyperlink ref="B11" location="Definitions!A67:D67" display="Definitions!A67:D67" xr:uid="{5FC1562A-1A6B-E241-97C4-CB4C1E120FDA}"/>
    <hyperlink ref="B12" location="Definitions!A68:D68" display="Definitions!A68:D68" xr:uid="{858A01FA-E0A1-3D47-AC39-B87D016F9414}"/>
    <hyperlink ref="B13" location="Definitions!A69:D69" display="Definitions!A69:D69" xr:uid="{3DF548B7-669B-C240-8AF4-3C973DA29912}"/>
    <hyperlink ref="B14" location="Definitions!A70:D70" display="7.10" xr:uid="{ECD6E9EF-91A5-9C48-B42E-62B306965B46}"/>
    <hyperlink ref="B15" location="Definitions!A71:D71" display="7.11" xr:uid="{E870F086-2300-5545-AD81-4AEB8E38C680}"/>
    <hyperlink ref="B16" location="Definitions!A72:D72" display="7.12" xr:uid="{EEC4C54B-4D6D-F447-9395-D796A5610A15}"/>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60D93-DDF6-E14C-A223-CD7D84D4BE9A}">
  <sheetPr codeName="Sheet8">
    <tabColor rgb="FF5792C9"/>
  </sheetPr>
  <dimension ref="A1:M87"/>
  <sheetViews>
    <sheetView topLeftCell="B1" zoomScale="120" zoomScaleNormal="120" workbookViewId="0">
      <selection activeCell="D10" sqref="D10"/>
    </sheetView>
  </sheetViews>
  <sheetFormatPr defaultColWidth="10.85546875" defaultRowHeight="14.25" customHeight="1" x14ac:dyDescent="0.2"/>
  <cols>
    <col min="1" max="1" width="3" style="2" bestFit="1" customWidth="1"/>
    <col min="2" max="2" width="20.7109375" style="2" customWidth="1"/>
    <col min="3" max="3" width="89.85546875" style="2" customWidth="1"/>
    <col min="4" max="4" width="22.85546875" style="2" customWidth="1"/>
    <col min="5" max="11" width="21.85546875" style="2" customWidth="1"/>
    <col min="12" max="16384" width="10.85546875" style="2"/>
  </cols>
  <sheetData>
    <row r="1" spans="1:13" ht="183" customHeight="1" x14ac:dyDescent="0.2">
      <c r="A1" s="29"/>
      <c r="B1" s="406"/>
      <c r="C1" s="406"/>
      <c r="D1" s="406"/>
    </row>
    <row r="2" spans="1:13" ht="39" customHeight="1" x14ac:dyDescent="0.2">
      <c r="A2" s="29"/>
      <c r="B2" s="336"/>
      <c r="C2" s="337" t="s">
        <v>138</v>
      </c>
      <c r="D2" s="338"/>
      <c r="E2" s="337"/>
      <c r="F2" s="337"/>
      <c r="G2" s="337"/>
      <c r="H2" s="337"/>
      <c r="I2" s="337"/>
      <c r="J2" s="337"/>
      <c r="K2" s="337"/>
    </row>
    <row r="3" spans="1:13" ht="27.75" x14ac:dyDescent="0.2">
      <c r="A3" s="29"/>
      <c r="B3" s="92" t="s">
        <v>139</v>
      </c>
      <c r="C3" s="302"/>
      <c r="D3" s="327" t="s">
        <v>35</v>
      </c>
      <c r="E3" s="327" t="s">
        <v>36</v>
      </c>
      <c r="F3" s="327" t="s">
        <v>37</v>
      </c>
      <c r="G3" s="327" t="s">
        <v>38</v>
      </c>
      <c r="H3" s="327" t="s">
        <v>39</v>
      </c>
      <c r="I3" s="327" t="s">
        <v>40</v>
      </c>
      <c r="J3" s="327" t="s">
        <v>41</v>
      </c>
      <c r="K3" s="327" t="s">
        <v>42</v>
      </c>
    </row>
    <row r="4" spans="1:13" s="8" customFormat="1" ht="35.1" customHeight="1" x14ac:dyDescent="0.25">
      <c r="A4" s="29"/>
      <c r="B4" s="238" t="s">
        <v>140</v>
      </c>
      <c r="C4" s="94" t="s">
        <v>141</v>
      </c>
      <c r="D4" s="95" t="str">
        <f>IF(OR('1. General Information'!D19="", '1. General Information'!D20=""), "N/A", '1. General Information'!D19 &amp; "-" &amp; '1. General Information'!D20)</f>
        <v>N/A</v>
      </c>
      <c r="E4" s="95" t="str">
        <f>IF(OR('1. General Information'!D21="", '1. General Information'!D22=""), "N/A", '1. General Information'!D21 &amp; "-" &amp; '1. General Information'!D22)</f>
        <v>N/A</v>
      </c>
      <c r="F4" s="95" t="str">
        <f>IF(OR('1. General Information'!D23="", '1. General Information'!D24=""), "N/A", '1. General Information'!D23 &amp; "-" &amp; '1. General Information'!D24)</f>
        <v>N/A</v>
      </c>
      <c r="G4" s="95" t="str">
        <f>IF(OR('1. General Information'!D25="", '1. General Information'!D26=""), "N/A", '1. General Information'!D25 &amp; "-" &amp; '1. General Information'!D26)</f>
        <v>N/A</v>
      </c>
      <c r="H4" s="95" t="str">
        <f>IF(OR('1. General Information'!D27="", '1. General Information'!D28=""), "N/A", '1. General Information'!D27 &amp; "-" &amp; '1. General Information'!D28)</f>
        <v>N/A</v>
      </c>
      <c r="I4" s="95" t="str">
        <f>IF(OR('1. General Information'!D29="", '1. General Information'!D30=""), "N/A", '1. General Information'!D29 &amp; "-" &amp; '1. General Information'!D30)</f>
        <v>N/A</v>
      </c>
      <c r="J4" s="95" t="str">
        <f>IF(OR('1. General Information'!D31="", '1. General Information'!D32=""), "N/A", '1. General Information'!D31 &amp; "-" &amp; '1. General Information'!D32)</f>
        <v>N/A</v>
      </c>
      <c r="K4" s="95" t="str">
        <f>IF(OR('1. General Information'!D33="", '1. General Information'!D34=""), "N/A", '1. General Information'!D33 &amp; "-" &amp; '1. General Information'!D34)</f>
        <v>N/A</v>
      </c>
      <c r="M4" s="300"/>
    </row>
    <row r="5" spans="1:13" s="8" customFormat="1" ht="24.95" customHeight="1" x14ac:dyDescent="0.25">
      <c r="A5" s="29"/>
      <c r="B5" s="74" t="s">
        <v>142</v>
      </c>
      <c r="C5" s="127" t="s">
        <v>143</v>
      </c>
      <c r="D5" s="202"/>
      <c r="E5" s="202"/>
      <c r="F5" s="202"/>
      <c r="G5" s="202"/>
      <c r="H5" s="202"/>
      <c r="I5" s="202"/>
      <c r="J5" s="202"/>
      <c r="K5" s="202"/>
      <c r="L5" s="301"/>
      <c r="M5" s="301"/>
    </row>
    <row r="6" spans="1:13" s="8" customFormat="1" ht="24.95" customHeight="1" x14ac:dyDescent="0.25">
      <c r="A6" s="29"/>
      <c r="B6" s="74" t="s">
        <v>144</v>
      </c>
      <c r="C6" s="128" t="s">
        <v>145</v>
      </c>
      <c r="D6" s="202"/>
      <c r="E6" s="202"/>
      <c r="F6" s="202"/>
      <c r="G6" s="202"/>
      <c r="H6" s="202"/>
      <c r="I6" s="202"/>
      <c r="J6" s="202"/>
      <c r="K6" s="202"/>
      <c r="L6" s="301"/>
      <c r="M6" s="301"/>
    </row>
    <row r="7" spans="1:13" s="8" customFormat="1" ht="24.95" customHeight="1" x14ac:dyDescent="0.25">
      <c r="A7" s="29"/>
      <c r="B7" s="74" t="s">
        <v>146</v>
      </c>
      <c r="C7" s="129" t="s">
        <v>147</v>
      </c>
      <c r="D7" s="202"/>
      <c r="E7" s="202"/>
      <c r="F7" s="202"/>
      <c r="G7" s="202"/>
      <c r="H7" s="202"/>
      <c r="I7" s="202"/>
      <c r="J7" s="202"/>
      <c r="K7" s="202"/>
      <c r="L7" s="301"/>
      <c r="M7" s="301"/>
    </row>
    <row r="8" spans="1:13" ht="35.1" customHeight="1" x14ac:dyDescent="0.2">
      <c r="A8" s="29"/>
      <c r="B8" s="238" t="s">
        <v>148</v>
      </c>
      <c r="C8" s="94" t="s">
        <v>149</v>
      </c>
      <c r="D8" s="95" t="str">
        <f>IF(OR('1. General Information'!D19="", '1. General Information'!D20=""), "N/A", '1. General Information'!D19 &amp; "-" &amp; '1. General Information'!D20)</f>
        <v>N/A</v>
      </c>
      <c r="E8" s="95" t="str">
        <f>IF(OR('1. General Information'!D21="", '1. General Information'!D22=""), "N/A", '1. General Information'!D21 &amp; "-" &amp; '1. General Information'!D22)</f>
        <v>N/A</v>
      </c>
      <c r="F8" s="95" t="str">
        <f>IF(OR('1. General Information'!D23="", '1. General Information'!D24=""), "N/A", '1. General Information'!D23 &amp; "-" &amp; '1. General Information'!D24)</f>
        <v>N/A</v>
      </c>
      <c r="G8" s="95" t="str">
        <f>IF(OR('1. General Information'!D25="", '1. General Information'!D26=""), "N/A", '1. General Information'!D25 &amp; "-" &amp; '1. General Information'!D26)</f>
        <v>N/A</v>
      </c>
      <c r="H8" s="95" t="str">
        <f>IF(OR('1. General Information'!D27="", '1. General Information'!D28=""), "N/A", '1. General Information'!D27 &amp; "-" &amp; '1. General Information'!D28)</f>
        <v>N/A</v>
      </c>
      <c r="I8" s="95" t="str">
        <f>IF(OR('1. General Information'!D29="", '1. General Information'!D30=""), "N/A", '1. General Information'!D29 &amp; "-" &amp; '1. General Information'!D30)</f>
        <v>N/A</v>
      </c>
      <c r="J8" s="95" t="str">
        <f>IF(OR('1. General Information'!D31="", '1. General Information'!D32=""), "N/A", '1. General Information'!D31 &amp; "-" &amp; '1. General Information'!D32)</f>
        <v>N/A</v>
      </c>
      <c r="K8" s="95" t="str">
        <f>IF(OR('1. General Information'!D33="", '1. General Information'!D34=""), "N/A", '1. General Information'!D33 &amp; "-" &amp; '1. General Information'!D34)</f>
        <v>N/A</v>
      </c>
    </row>
    <row r="9" spans="1:13" s="8" customFormat="1" ht="27" customHeight="1" x14ac:dyDescent="0.25">
      <c r="A9" s="29"/>
      <c r="B9" s="74" t="s">
        <v>150</v>
      </c>
      <c r="C9" s="127" t="s">
        <v>151</v>
      </c>
      <c r="D9" s="202"/>
      <c r="E9" s="202"/>
      <c r="F9" s="202"/>
      <c r="G9" s="202"/>
      <c r="H9" s="202"/>
      <c r="I9" s="202"/>
      <c r="J9" s="202"/>
      <c r="K9" s="202"/>
      <c r="L9" s="301"/>
    </row>
    <row r="10" spans="1:13" s="8" customFormat="1" ht="27" customHeight="1" x14ac:dyDescent="0.25">
      <c r="A10" s="29"/>
      <c r="B10" s="74" t="s">
        <v>152</v>
      </c>
      <c r="C10" s="128" t="s">
        <v>153</v>
      </c>
      <c r="D10" s="202"/>
      <c r="E10" s="202"/>
      <c r="F10" s="202"/>
      <c r="G10" s="202"/>
      <c r="H10" s="202"/>
      <c r="I10" s="202"/>
      <c r="J10" s="202"/>
      <c r="K10" s="202"/>
      <c r="L10" s="301"/>
    </row>
    <row r="11" spans="1:13" s="8" customFormat="1" ht="27" customHeight="1" x14ac:dyDescent="0.25">
      <c r="A11" s="29"/>
      <c r="B11" s="74" t="s">
        <v>154</v>
      </c>
      <c r="C11" s="129" t="s">
        <v>155</v>
      </c>
      <c r="D11" s="202"/>
      <c r="E11" s="202"/>
      <c r="F11" s="202"/>
      <c r="G11" s="202"/>
      <c r="H11" s="202"/>
      <c r="I11" s="202"/>
      <c r="J11" s="202"/>
      <c r="K11" s="202"/>
      <c r="L11" s="301"/>
    </row>
    <row r="12" spans="1:13" ht="20.25" x14ac:dyDescent="0.2">
      <c r="A12" s="31"/>
      <c r="B12" s="32"/>
      <c r="C12" s="32"/>
      <c r="D12" s="33"/>
      <c r="E12" s="30"/>
      <c r="F12" s="30"/>
      <c r="G12" s="30"/>
      <c r="H12" s="30"/>
      <c r="I12" s="30"/>
    </row>
    <row r="13" spans="1:13" ht="35.1" customHeight="1" x14ac:dyDescent="0.2">
      <c r="A13" s="31"/>
      <c r="B13" s="96"/>
      <c r="C13" s="93" t="s">
        <v>156</v>
      </c>
      <c r="D13" s="96"/>
      <c r="E13" s="30"/>
      <c r="F13" s="30"/>
      <c r="G13" s="30"/>
      <c r="H13" s="30"/>
      <c r="I13" s="30"/>
    </row>
    <row r="14" spans="1:13" ht="35.1" customHeight="1" x14ac:dyDescent="0.2">
      <c r="A14" s="34"/>
      <c r="B14" s="238" t="s">
        <v>157</v>
      </c>
      <c r="C14" s="94" t="s">
        <v>158</v>
      </c>
      <c r="D14" s="95" t="str">
        <f>IF('1. General Information'!$G$14="","Please select Data Year in 1.12",'1. General Information'!$G$14)</f>
        <v>Please select Data Year in 1.12</v>
      </c>
      <c r="E14" s="30"/>
      <c r="F14" s="30"/>
      <c r="G14" s="30"/>
      <c r="H14" s="30"/>
    </row>
    <row r="15" spans="1:13" ht="24.95" customHeight="1" x14ac:dyDescent="0.2">
      <c r="A15" s="34"/>
      <c r="B15" s="74" t="s">
        <v>159</v>
      </c>
      <c r="C15" s="130" t="s">
        <v>160</v>
      </c>
      <c r="D15" s="202"/>
    </row>
    <row r="16" spans="1:13" ht="24.95" customHeight="1" x14ac:dyDescent="0.2">
      <c r="A16" s="34"/>
      <c r="B16" s="74" t="s">
        <v>161</v>
      </c>
      <c r="C16" s="131" t="s">
        <v>162</v>
      </c>
      <c r="D16" s="202"/>
    </row>
    <row r="17" spans="1:9" ht="24.95" customHeight="1" x14ac:dyDescent="0.2">
      <c r="A17" s="34"/>
      <c r="B17" s="74" t="s">
        <v>163</v>
      </c>
      <c r="C17" s="131" t="s">
        <v>164</v>
      </c>
      <c r="D17" s="202"/>
    </row>
    <row r="18" spans="1:9" ht="24.95" customHeight="1" x14ac:dyDescent="0.2">
      <c r="A18" s="34"/>
      <c r="B18" s="74" t="s">
        <v>165</v>
      </c>
      <c r="C18" s="131" t="s">
        <v>166</v>
      </c>
      <c r="D18" s="202"/>
    </row>
    <row r="19" spans="1:9" ht="24.95" customHeight="1" x14ac:dyDescent="0.2">
      <c r="A19" s="34"/>
      <c r="B19" s="74" t="s">
        <v>167</v>
      </c>
      <c r="C19" s="131" t="s">
        <v>168</v>
      </c>
      <c r="D19" s="202"/>
    </row>
    <row r="20" spans="1:9" ht="24.95" customHeight="1" x14ac:dyDescent="0.2">
      <c r="A20" s="34"/>
      <c r="B20" s="74" t="s">
        <v>169</v>
      </c>
      <c r="C20" s="132" t="s">
        <v>170</v>
      </c>
      <c r="D20" s="202"/>
    </row>
    <row r="21" spans="1:9" ht="20.25" x14ac:dyDescent="0.2">
      <c r="A21" s="29"/>
      <c r="B21" s="32"/>
      <c r="C21" s="32"/>
      <c r="D21" s="33"/>
    </row>
    <row r="22" spans="1:9" ht="27.75" x14ac:dyDescent="0.2">
      <c r="A22" s="26"/>
      <c r="B22" s="407" t="s">
        <v>171</v>
      </c>
      <c r="C22" s="408"/>
      <c r="D22" s="408"/>
      <c r="E22" s="408"/>
      <c r="F22" s="408"/>
      <c r="G22" s="408"/>
      <c r="H22" s="408"/>
      <c r="I22" s="409"/>
    </row>
    <row r="23" spans="1:9" ht="35.1" customHeight="1" x14ac:dyDescent="0.2">
      <c r="A23" s="35"/>
      <c r="B23" s="238" t="s">
        <v>172</v>
      </c>
      <c r="C23" s="94" t="s">
        <v>173</v>
      </c>
      <c r="D23" s="95" t="str">
        <f>IF('1. General Information'!$G$14="","Please select Data Year in 1.12",'1. General Information'!$G$14)</f>
        <v>Please select Data Year in 1.12</v>
      </c>
      <c r="E23" s="98"/>
      <c r="F23" s="99"/>
      <c r="G23" s="100" t="s">
        <v>174</v>
      </c>
      <c r="H23" s="99"/>
      <c r="I23" s="99"/>
    </row>
    <row r="24" spans="1:9" ht="36" customHeight="1" x14ac:dyDescent="0.2">
      <c r="A24" s="35"/>
      <c r="B24" s="74" t="s">
        <v>175</v>
      </c>
      <c r="C24" s="133" t="s">
        <v>176</v>
      </c>
      <c r="D24" s="206"/>
      <c r="E24" s="410" t="s">
        <v>177</v>
      </c>
      <c r="F24" s="411"/>
      <c r="G24" s="411"/>
      <c r="H24" s="411"/>
      <c r="I24" s="411"/>
    </row>
    <row r="25" spans="1:9" ht="36" customHeight="1" x14ac:dyDescent="0.2">
      <c r="A25" s="35"/>
      <c r="B25" s="74" t="s">
        <v>178</v>
      </c>
      <c r="C25" s="134" t="s">
        <v>179</v>
      </c>
      <c r="D25" s="206"/>
      <c r="E25" s="412"/>
      <c r="F25" s="413"/>
      <c r="G25" s="413"/>
      <c r="H25" s="413"/>
      <c r="I25" s="413"/>
    </row>
    <row r="26" spans="1:9" ht="36" customHeight="1" x14ac:dyDescent="0.2">
      <c r="A26" s="35"/>
      <c r="B26" s="74" t="s">
        <v>180</v>
      </c>
      <c r="C26" s="134" t="s">
        <v>181</v>
      </c>
      <c r="D26" s="206"/>
      <c r="E26" s="73" t="s">
        <v>182</v>
      </c>
      <c r="F26" s="73" t="s">
        <v>183</v>
      </c>
      <c r="G26" s="73" t="s">
        <v>184</v>
      </c>
      <c r="H26" s="73" t="s">
        <v>185</v>
      </c>
      <c r="I26" s="73" t="s">
        <v>186</v>
      </c>
    </row>
    <row r="27" spans="1:9" ht="36" customHeight="1" x14ac:dyDescent="0.2">
      <c r="A27" s="35"/>
      <c r="B27" s="74" t="s">
        <v>187</v>
      </c>
      <c r="C27" s="135" t="s">
        <v>188</v>
      </c>
      <c r="D27" s="202"/>
      <c r="E27" s="206"/>
      <c r="F27" s="206"/>
      <c r="G27" s="206"/>
      <c r="H27" s="206"/>
      <c r="I27" s="206"/>
    </row>
    <row r="28" spans="1:9" ht="36" customHeight="1" x14ac:dyDescent="0.2">
      <c r="A28" s="35"/>
      <c r="B28" s="74" t="s">
        <v>189</v>
      </c>
      <c r="C28" s="135" t="s">
        <v>190</v>
      </c>
      <c r="D28" s="202"/>
      <c r="E28" s="206"/>
      <c r="F28" s="206"/>
      <c r="G28" s="206"/>
      <c r="H28" s="206"/>
      <c r="I28" s="206"/>
    </row>
    <row r="29" spans="1:9" ht="36" customHeight="1" x14ac:dyDescent="0.2">
      <c r="A29" s="35"/>
      <c r="B29" s="74" t="s">
        <v>191</v>
      </c>
      <c r="C29" s="135" t="s">
        <v>192</v>
      </c>
      <c r="D29" s="202"/>
      <c r="E29" s="206"/>
      <c r="F29" s="206"/>
      <c r="G29" s="206"/>
      <c r="H29" s="206"/>
      <c r="I29" s="206"/>
    </row>
    <row r="30" spans="1:9" ht="36" customHeight="1" x14ac:dyDescent="0.2">
      <c r="A30" s="35"/>
      <c r="B30" s="74" t="s">
        <v>193</v>
      </c>
      <c r="C30" s="136" t="s">
        <v>194</v>
      </c>
      <c r="D30" s="105" t="s">
        <v>80</v>
      </c>
      <c r="E30" s="217"/>
      <c r="F30" s="217"/>
      <c r="G30" s="217"/>
      <c r="H30" s="217"/>
      <c r="I30" s="217"/>
    </row>
    <row r="31" spans="1:9" x14ac:dyDescent="0.2"/>
    <row r="32" spans="1:9" ht="27.75" x14ac:dyDescent="0.4">
      <c r="A32" s="29"/>
      <c r="B32" s="97"/>
      <c r="C32" s="68" t="s">
        <v>195</v>
      </c>
      <c r="D32" s="68"/>
    </row>
    <row r="33" spans="1:4" ht="35.1" customHeight="1" x14ac:dyDescent="0.2">
      <c r="A33" s="29"/>
      <c r="B33" s="238" t="s">
        <v>196</v>
      </c>
      <c r="C33" s="94" t="s">
        <v>197</v>
      </c>
      <c r="D33" s="95" t="str">
        <f>IF('1. General Information'!$G$14="","Please select Data Year in 1.12",'1. General Information'!$G$14)</f>
        <v>Please select Data Year in 1.12</v>
      </c>
    </row>
    <row r="34" spans="1:4" ht="24.95" customHeight="1" x14ac:dyDescent="0.2">
      <c r="A34" s="29"/>
      <c r="B34" s="74" t="s">
        <v>198</v>
      </c>
      <c r="C34" s="137" t="s">
        <v>199</v>
      </c>
      <c r="D34" s="202"/>
    </row>
    <row r="35" spans="1:4" ht="24.95" customHeight="1" x14ac:dyDescent="0.2">
      <c r="A35" s="29"/>
      <c r="B35" s="74" t="s">
        <v>200</v>
      </c>
      <c r="C35" s="138" t="s">
        <v>201</v>
      </c>
      <c r="D35" s="202"/>
    </row>
    <row r="36" spans="1:4" ht="24.95" customHeight="1" x14ac:dyDescent="0.2">
      <c r="A36" s="29"/>
      <c r="B36" s="74" t="s">
        <v>202</v>
      </c>
      <c r="C36" s="139" t="s">
        <v>203</v>
      </c>
      <c r="D36" s="202"/>
    </row>
    <row r="37" spans="1:4" ht="15" x14ac:dyDescent="0.2">
      <c r="A37" s="26"/>
      <c r="B37" s="36"/>
      <c r="C37" s="36"/>
      <c r="D37" s="33"/>
    </row>
    <row r="38" spans="1:4" ht="35.1" customHeight="1" x14ac:dyDescent="0.2">
      <c r="A38" s="29"/>
      <c r="B38" s="94"/>
      <c r="C38" s="94" t="s">
        <v>204</v>
      </c>
      <c r="D38" s="95" t="str">
        <f>IF('1. General Information'!$G$14="","Please select Data Year in 1.12",'1. General Information'!$G$14)</f>
        <v>Please select Data Year in 1.12</v>
      </c>
    </row>
    <row r="39" spans="1:4" ht="18" x14ac:dyDescent="0.2">
      <c r="A39" s="29"/>
      <c r="B39" s="238" t="s">
        <v>205</v>
      </c>
      <c r="C39" s="140" t="s">
        <v>204</v>
      </c>
      <c r="D39" s="202"/>
    </row>
    <row r="40" spans="1:4" ht="15" x14ac:dyDescent="0.2">
      <c r="A40" s="26"/>
      <c r="B40" s="37"/>
      <c r="C40" s="38"/>
      <c r="D40" s="33"/>
    </row>
    <row r="41" spans="1:4" ht="35.1" customHeight="1" x14ac:dyDescent="0.2">
      <c r="A41" s="29"/>
      <c r="B41" s="239" t="s">
        <v>206</v>
      </c>
      <c r="C41" s="102" t="s">
        <v>207</v>
      </c>
      <c r="D41" s="95" t="str">
        <f>IF('1. General Information'!$G$14="","Please select Data Year in 1.12",'1. General Information'!$G$14)</f>
        <v>Please select Data Year in 1.12</v>
      </c>
    </row>
    <row r="42" spans="1:4" ht="24.95" customHeight="1" x14ac:dyDescent="0.2">
      <c r="A42" s="34"/>
      <c r="B42" s="101" t="s">
        <v>208</v>
      </c>
      <c r="C42" s="141" t="s">
        <v>209</v>
      </c>
      <c r="D42" s="218"/>
    </row>
    <row r="43" spans="1:4" ht="24.95" customHeight="1" x14ac:dyDescent="0.2">
      <c r="A43" s="34"/>
      <c r="B43" s="101" t="s">
        <v>210</v>
      </c>
      <c r="C43" s="142" t="s">
        <v>211</v>
      </c>
      <c r="D43" s="218"/>
    </row>
    <row r="44" spans="1:4" ht="24.95" customHeight="1" x14ac:dyDescent="0.2">
      <c r="A44" s="34"/>
      <c r="B44" s="101" t="s">
        <v>212</v>
      </c>
      <c r="C44" s="142" t="s">
        <v>213</v>
      </c>
      <c r="D44" s="218"/>
    </row>
    <row r="45" spans="1:4" ht="24.95" customHeight="1" x14ac:dyDescent="0.2">
      <c r="A45" s="34"/>
      <c r="B45" s="101" t="s">
        <v>214</v>
      </c>
      <c r="C45" s="143" t="s">
        <v>215</v>
      </c>
      <c r="D45" s="218"/>
    </row>
    <row r="46" spans="1:4" ht="15" x14ac:dyDescent="0.2">
      <c r="A46" s="26"/>
      <c r="B46" s="17"/>
      <c r="C46" s="17"/>
      <c r="D46" s="33"/>
    </row>
    <row r="47" spans="1:4" ht="27.75" x14ac:dyDescent="0.2">
      <c r="A47" s="29"/>
      <c r="B47" s="369" t="s">
        <v>216</v>
      </c>
      <c r="C47" s="369"/>
      <c r="D47" s="369"/>
    </row>
    <row r="48" spans="1:4" ht="31.5" x14ac:dyDescent="0.2">
      <c r="A48" s="29"/>
      <c r="B48" s="238" t="s">
        <v>217</v>
      </c>
      <c r="C48" s="94" t="s">
        <v>218</v>
      </c>
      <c r="D48" s="95" t="str">
        <f>IF('1. General Information'!$G$14="","Please select Data Year in 1.12",'1. General Information'!$G$14)</f>
        <v>Please select Data Year in 1.12</v>
      </c>
    </row>
    <row r="49" spans="1:4" ht="24.95" customHeight="1" x14ac:dyDescent="0.2">
      <c r="A49" s="29"/>
      <c r="B49" s="74" t="s">
        <v>219</v>
      </c>
      <c r="C49" s="130" t="s">
        <v>220</v>
      </c>
      <c r="D49" s="202"/>
    </row>
    <row r="50" spans="1:4" ht="24.95" customHeight="1" x14ac:dyDescent="0.2">
      <c r="A50" s="29"/>
      <c r="B50" s="74" t="s">
        <v>221</v>
      </c>
      <c r="C50" s="131" t="s">
        <v>222</v>
      </c>
      <c r="D50" s="202"/>
    </row>
    <row r="51" spans="1:4" ht="24.95" customHeight="1" x14ac:dyDescent="0.2">
      <c r="A51" s="29"/>
      <c r="B51" s="74" t="s">
        <v>223</v>
      </c>
      <c r="C51" s="131" t="s">
        <v>224</v>
      </c>
      <c r="D51" s="202"/>
    </row>
    <row r="52" spans="1:4" ht="24.95" customHeight="1" x14ac:dyDescent="0.2">
      <c r="A52" s="29"/>
      <c r="B52" s="74" t="s">
        <v>225</v>
      </c>
      <c r="C52" s="131" t="s">
        <v>226</v>
      </c>
      <c r="D52" s="202"/>
    </row>
    <row r="53" spans="1:4" ht="24.95" customHeight="1" x14ac:dyDescent="0.2">
      <c r="A53" s="29"/>
      <c r="B53" s="74" t="s">
        <v>227</v>
      </c>
      <c r="C53" s="131" t="s">
        <v>228</v>
      </c>
      <c r="D53" s="202"/>
    </row>
    <row r="54" spans="1:4" ht="24.95" customHeight="1" x14ac:dyDescent="0.2">
      <c r="A54" s="29"/>
      <c r="B54" s="74" t="s">
        <v>229</v>
      </c>
      <c r="C54" s="131" t="s">
        <v>230</v>
      </c>
      <c r="D54" s="202"/>
    </row>
    <row r="55" spans="1:4" ht="24.95" customHeight="1" x14ac:dyDescent="0.2">
      <c r="A55" s="29"/>
      <c r="B55" s="74" t="s">
        <v>231</v>
      </c>
      <c r="C55" s="132" t="s">
        <v>232</v>
      </c>
      <c r="D55" s="202"/>
    </row>
    <row r="56" spans="1:4" ht="15" x14ac:dyDescent="0.2">
      <c r="A56" s="26"/>
      <c r="B56" s="38"/>
      <c r="C56" s="38"/>
      <c r="D56" s="33"/>
    </row>
    <row r="57" spans="1:4" ht="31.5" x14ac:dyDescent="0.2">
      <c r="A57" s="29"/>
      <c r="B57" s="94"/>
      <c r="C57" s="94" t="s">
        <v>233</v>
      </c>
      <c r="D57" s="95" t="str">
        <f>IF('1. General Information'!$G$14="","Please select Data Year in 1.12",'1. General Information'!$G$14)</f>
        <v>Please select Data Year in 1.12</v>
      </c>
    </row>
    <row r="58" spans="1:4" ht="24.95" customHeight="1" x14ac:dyDescent="0.2">
      <c r="A58" s="29"/>
      <c r="B58" s="238" t="s">
        <v>234</v>
      </c>
      <c r="C58" s="144" t="s">
        <v>235</v>
      </c>
      <c r="D58" s="202"/>
    </row>
    <row r="59" spans="1:4" ht="15" x14ac:dyDescent="0.2">
      <c r="A59" s="26"/>
      <c r="B59" s="33"/>
      <c r="C59" s="33"/>
      <c r="D59" s="33"/>
    </row>
    <row r="60" spans="1:4" ht="31.5" x14ac:dyDescent="0.2">
      <c r="A60" s="29"/>
      <c r="B60" s="94" t="s">
        <v>236</v>
      </c>
      <c r="C60" s="103" t="s">
        <v>237</v>
      </c>
      <c r="D60" s="95" t="str">
        <f>IF('1. General Information'!$G$14="","Please select Data Year in 1.12",'1. General Information'!$G$14)</f>
        <v>Please select Data Year in 1.12</v>
      </c>
    </row>
    <row r="61" spans="1:4" ht="24.95" customHeight="1" x14ac:dyDescent="0.2">
      <c r="A61" s="29"/>
      <c r="B61" s="74" t="s">
        <v>238</v>
      </c>
      <c r="C61" s="130" t="s">
        <v>239</v>
      </c>
      <c r="D61" s="202"/>
    </row>
    <row r="62" spans="1:4" ht="24.95" customHeight="1" x14ac:dyDescent="0.2">
      <c r="A62" s="29"/>
      <c r="B62" s="74" t="s">
        <v>240</v>
      </c>
      <c r="C62" s="132" t="s">
        <v>241</v>
      </c>
      <c r="D62" s="202"/>
    </row>
    <row r="63" spans="1:4" ht="15" x14ac:dyDescent="0.2">
      <c r="A63" s="26"/>
      <c r="B63" s="33"/>
      <c r="C63" s="33"/>
      <c r="D63" s="33"/>
    </row>
    <row r="64" spans="1:4" ht="27.75" x14ac:dyDescent="0.2">
      <c r="A64" s="29"/>
      <c r="B64" s="68"/>
      <c r="C64" s="68" t="s">
        <v>242</v>
      </c>
      <c r="D64" s="68"/>
    </row>
    <row r="65" spans="1:4" ht="31.5" x14ac:dyDescent="0.2">
      <c r="A65" s="34"/>
      <c r="B65" s="238" t="s">
        <v>243</v>
      </c>
      <c r="C65" s="94" t="s">
        <v>244</v>
      </c>
      <c r="D65" s="95" t="str">
        <f>IF('1. General Information'!$G$14="","Please select Data Year in 1.12",'1. General Information'!$G$14)</f>
        <v>Please select Data Year in 1.12</v>
      </c>
    </row>
    <row r="66" spans="1:4" ht="24.95" customHeight="1" x14ac:dyDescent="0.2">
      <c r="A66" s="34"/>
      <c r="B66" s="74" t="s">
        <v>245</v>
      </c>
      <c r="C66" s="130" t="s">
        <v>246</v>
      </c>
      <c r="D66" s="202"/>
    </row>
    <row r="67" spans="1:4" ht="24.95" customHeight="1" x14ac:dyDescent="0.2">
      <c r="A67" s="34"/>
      <c r="B67" s="74" t="s">
        <v>247</v>
      </c>
      <c r="C67" s="131" t="s">
        <v>248</v>
      </c>
      <c r="D67" s="202"/>
    </row>
    <row r="68" spans="1:4" ht="24.95" customHeight="1" x14ac:dyDescent="0.2">
      <c r="A68" s="34"/>
      <c r="B68" s="74" t="s">
        <v>249</v>
      </c>
      <c r="C68" s="131" t="s">
        <v>250</v>
      </c>
      <c r="D68" s="202"/>
    </row>
    <row r="69" spans="1:4" ht="24.95" customHeight="1" x14ac:dyDescent="0.2">
      <c r="A69" s="34"/>
      <c r="B69" s="74" t="s">
        <v>251</v>
      </c>
      <c r="C69" s="131" t="s">
        <v>252</v>
      </c>
      <c r="D69" s="202"/>
    </row>
    <row r="70" spans="1:4" ht="24.95" customHeight="1" x14ac:dyDescent="0.2">
      <c r="A70" s="34"/>
      <c r="B70" s="238" t="s">
        <v>253</v>
      </c>
      <c r="C70" s="132" t="s">
        <v>254</v>
      </c>
      <c r="D70" s="202"/>
    </row>
    <row r="71" spans="1:4" x14ac:dyDescent="0.2">
      <c r="A71" s="39"/>
      <c r="B71" s="40"/>
      <c r="C71" s="40"/>
      <c r="D71" s="40"/>
    </row>
    <row r="72" spans="1:4" ht="27.75" x14ac:dyDescent="0.2">
      <c r="A72" s="39"/>
      <c r="B72" s="68"/>
      <c r="C72" s="68" t="s">
        <v>255</v>
      </c>
      <c r="D72" s="68"/>
    </row>
    <row r="73" spans="1:4" ht="31.5" x14ac:dyDescent="0.2">
      <c r="A73" s="41"/>
      <c r="B73" s="94"/>
      <c r="C73" s="104"/>
      <c r="D73" s="95" t="str">
        <f>IF('1. General Information'!$G$14="","Please select Data Year in 1.12",'1. General Information'!$G$14)</f>
        <v>Please select Data Year in 1.12</v>
      </c>
    </row>
    <row r="74" spans="1:4" ht="24.95" customHeight="1" x14ac:dyDescent="0.2">
      <c r="A74" s="41"/>
      <c r="B74" s="74" t="s">
        <v>256</v>
      </c>
      <c r="C74" s="137" t="s">
        <v>257</v>
      </c>
      <c r="D74" s="202"/>
    </row>
    <row r="75" spans="1:4" ht="24.95" customHeight="1" x14ac:dyDescent="0.2">
      <c r="A75" s="41"/>
      <c r="B75" s="74" t="s">
        <v>258</v>
      </c>
      <c r="C75" s="324" t="s">
        <v>259</v>
      </c>
      <c r="D75" s="202"/>
    </row>
    <row r="76" spans="1:4" ht="24.95" customHeight="1" x14ac:dyDescent="0.2">
      <c r="A76" s="41"/>
      <c r="B76" s="74" t="s">
        <v>260</v>
      </c>
      <c r="C76" s="138" t="s">
        <v>261</v>
      </c>
      <c r="D76" s="202"/>
    </row>
    <row r="77" spans="1:4" ht="24.95" customHeight="1" x14ac:dyDescent="0.2">
      <c r="A77" s="41"/>
      <c r="B77" s="74" t="s">
        <v>262</v>
      </c>
      <c r="C77" s="138" t="s">
        <v>263</v>
      </c>
      <c r="D77" s="202"/>
    </row>
    <row r="78" spans="1:4" ht="24.95" customHeight="1" x14ac:dyDescent="0.2">
      <c r="A78" s="41"/>
      <c r="B78" s="74" t="s">
        <v>264</v>
      </c>
      <c r="C78" s="138" t="s">
        <v>265</v>
      </c>
      <c r="D78" s="202"/>
    </row>
    <row r="79" spans="1:4" ht="24.95" customHeight="1" x14ac:dyDescent="0.2">
      <c r="A79" s="41"/>
      <c r="B79" s="238" t="s">
        <v>266</v>
      </c>
      <c r="C79" s="139" t="s">
        <v>267</v>
      </c>
      <c r="D79" s="202"/>
    </row>
    <row r="80" spans="1:4" x14ac:dyDescent="0.2">
      <c r="A80" s="39"/>
      <c r="B80" s="40"/>
      <c r="C80" s="40"/>
      <c r="D80" s="40"/>
    </row>
    <row r="81" spans="1:4" ht="69" customHeight="1" thickTop="1" thickBot="1" x14ac:dyDescent="0.25">
      <c r="A81" s="41"/>
      <c r="B81" s="380" t="s">
        <v>268</v>
      </c>
      <c r="C81" s="380"/>
      <c r="D81" s="380"/>
    </row>
    <row r="82" spans="1:4" ht="30" customHeight="1" thickTop="1" thickBot="1" x14ac:dyDescent="0.25">
      <c r="A82" s="41"/>
      <c r="B82" s="81" t="s">
        <v>269</v>
      </c>
      <c r="C82" s="414"/>
      <c r="D82" s="415"/>
    </row>
    <row r="83" spans="1:4" ht="30" customHeight="1" thickTop="1" thickBot="1" x14ac:dyDescent="0.25">
      <c r="A83" s="41"/>
      <c r="B83" s="81" t="s">
        <v>270</v>
      </c>
      <c r="C83" s="414"/>
      <c r="D83" s="415"/>
    </row>
    <row r="84" spans="1:4" ht="30" customHeight="1" thickTop="1" thickBot="1" x14ac:dyDescent="0.25">
      <c r="A84" s="41"/>
      <c r="B84" s="81" t="s">
        <v>271</v>
      </c>
      <c r="C84" s="414"/>
      <c r="D84" s="415"/>
    </row>
    <row r="85" spans="1:4" ht="30" customHeight="1" thickTop="1" thickBot="1" x14ac:dyDescent="0.25">
      <c r="A85" s="41"/>
      <c r="B85" s="81" t="s">
        <v>272</v>
      </c>
      <c r="C85" s="414"/>
      <c r="D85" s="415"/>
    </row>
    <row r="86" spans="1:4" ht="30" customHeight="1" thickTop="1" thickBot="1" x14ac:dyDescent="0.25">
      <c r="A86" s="41"/>
      <c r="B86" s="81" t="s">
        <v>273</v>
      </c>
      <c r="C86" s="416"/>
      <c r="D86" s="417"/>
    </row>
    <row r="87" spans="1:4" x14ac:dyDescent="0.2">
      <c r="A87" s="39"/>
      <c r="B87" s="40"/>
      <c r="C87" s="40"/>
      <c r="D87" s="40"/>
    </row>
  </sheetData>
  <sheetProtection algorithmName="SHA-512" hashValue="wF02PjY4uTGwLZP49Dqkcu5CUTKijvvm3XNDDnCLdGX4RfSwlNtJHRSJtJTy4onWwZhCo7OeUP4l6DPKpAC0Cg==" saltValue="8YI4Ytw4hRYjpAtrjB9mzg==" spinCount="100000" sheet="1" objects="1" scenarios="1"/>
  <mergeCells count="10">
    <mergeCell ref="C82:D82"/>
    <mergeCell ref="C83:D83"/>
    <mergeCell ref="C84:D84"/>
    <mergeCell ref="C85:D85"/>
    <mergeCell ref="C86:D86"/>
    <mergeCell ref="B1:D1"/>
    <mergeCell ref="B81:D81"/>
    <mergeCell ref="B47:D47"/>
    <mergeCell ref="B22:I22"/>
    <mergeCell ref="E24:I25"/>
  </mergeCells>
  <phoneticPr fontId="3" type="noConversion"/>
  <dataValidations count="7">
    <dataValidation type="whole" operator="greaterThanOrEqual" allowBlank="1" showInputMessage="1" showErrorMessage="1" prompt="Data to be entered as whole numbers.If data is not available, please leave the cell blank.If there were no occurence input ''0''" sqref="D59 D63" xr:uid="{6FA6EE70-D8A9-544F-9312-D623DE06D536}">
      <formula1>0</formula1>
    </dataValidation>
    <dataValidation type="whole" operator="greaterThanOrEqual" allowBlank="1" showInputMessage="1" showErrorMessage="1" errorTitle="Invalid Entry" error="Please enter only numbers." prompt="Data to be entered as whole numbers.If data is not available, please leave the cell blank.If there were no occurence input ''0''" sqref="D5:D7 D15:D20 D27:D29 D34:D36 D39 D42:D45 D49:D55 D58 D61:D62 D66:D70 H5:H7 J5:J7 F5:F7 D9:D11 J9:J11 H9:H11 F9:F11 D74:D79" xr:uid="{98E8EBCC-DADE-AD4C-B69A-09C218D13347}">
      <formula1>0</formula1>
    </dataValidation>
    <dataValidation type="list" allowBlank="1" showInputMessage="1" showErrorMessage="1" errorTitle="Invalid Entry" error="Please select from the drop-down list." sqref="D24" xr:uid="{47DE47C8-C3B1-FA40-A430-D4FA9852D4A4}">
      <formula1>Disabled_Aircraft</formula1>
    </dataValidation>
    <dataValidation type="list" allowBlank="1" showInputMessage="1" showErrorMessage="1" errorTitle="Invalid Entry" error="Please select from the drop-down list." sqref="D26" xr:uid="{140686FB-0BD6-204D-A7D0-8A0EAA61373E}">
      <formula1>Airlines_Disabled</formula1>
    </dataValidation>
    <dataValidation type="list" allowBlank="1" showInputMessage="1" showErrorMessage="1" error="Please select from the drop-down list." prompt="Please select from the drop-down list." sqref="D25" xr:uid="{E45114F6-1432-BF4D-86B6-E8230D903CCB}">
      <formula1>Airlines_Disabled</formula1>
    </dataValidation>
    <dataValidation type="list" allowBlank="1" showInputMessage="1" showErrorMessage="1" errorTitle="Invalid Entry" error="Please select from the drop-down list." prompt="Please select from the drop-down list." sqref="E27:I29" xr:uid="{9D44A7F3-D1CA-F646-8676-6B69E9D9EA77}">
      <formula1>Aircraft_Type</formula1>
    </dataValidation>
    <dataValidation type="whole" operator="greaterThanOrEqual" allowBlank="1" showInputMessage="1" showErrorMessage="1" error="Please enter only numbers greater or equal to 1" prompt="Please enter a whole number greater than or equal to 1" sqref="E30:I30" xr:uid="{D91838FF-7E5F-5440-AFB0-92CC1AECC3B1}">
      <formula1>1</formula1>
    </dataValidation>
  </dataValidations>
  <hyperlinks>
    <hyperlink ref="B4" location="Definitions!A75:E75" display="SPI-01" xr:uid="{A8E69D34-62BD-2E4C-A74A-94E0DB03117C}"/>
    <hyperlink ref="B5" location="Definitions!A76:E76" display="SPI-01-A" xr:uid="{12C0827D-4C8D-2846-BE0A-6BF6BB90887C}"/>
    <hyperlink ref="B6" location="Definitions!A77:E77" display="SPI-01-B" xr:uid="{EA5E217C-45FA-2E46-BCFE-5D8DB7FD8AC1}"/>
    <hyperlink ref="B7" location="Definitions!A78:E78" display="SPI-01-C" xr:uid="{0D3DD8F8-4C7F-7645-B1B1-A609644A5804}"/>
    <hyperlink ref="B8" location="Definitions!A79:E79" display="SPI-02" xr:uid="{AE392E7F-0992-7B47-8064-AFE4B6907AF2}"/>
    <hyperlink ref="B9" location="Definitions!A80:E80" display="SPI-02-A" xr:uid="{49003885-4C16-8A45-9091-B1522BF77146}"/>
    <hyperlink ref="B10" location="Definitions!A81:E81" display="SPI-02-B" xr:uid="{C25E87CC-08A0-BD4A-AF5C-68C88C5DACEF}"/>
    <hyperlink ref="B11" location="Definitions!A82:E82" display="SPI-02-C" xr:uid="{526B2B8C-DA63-6548-B056-1E8B122CDE28}"/>
    <hyperlink ref="B14" location="Definitions!A84:E84" display="SPI-03" xr:uid="{EB9949B0-E6FF-EB40-99FA-2EA30530AC01}"/>
    <hyperlink ref="B15" location="Definitions!A85:E85" display="SPI-03-A" xr:uid="{69E41057-43AF-7E4D-9A16-333FC066CF3F}"/>
    <hyperlink ref="B16" location="Definitions!A86:E86" display="SPI-03-B" xr:uid="{3DD7B16C-5878-7E46-A4D4-8185E6684783}"/>
    <hyperlink ref="B17" location="Definitions!A87:E87" display="SPI-03-C" xr:uid="{4720540C-CFC0-6844-BA1B-8710814F1005}"/>
    <hyperlink ref="B18" location="Definitions!A88:E88" display="SPI-03-D" xr:uid="{61CABB38-3071-C444-90F4-FD2A4A02808E}"/>
    <hyperlink ref="B19" location="Definitions!A89:E89" display="SPI-03-E" xr:uid="{1656A9C5-2D22-054C-B7BD-D05C75AC7361}"/>
    <hyperlink ref="B20" location="Definitions!A90:E90" display="SPI-03-F" xr:uid="{3F720DB5-3672-BE47-B1E2-71B0DA39CDAD}"/>
    <hyperlink ref="B23" location="Definitions!A92:E92" display="SPI-04" xr:uid="{53A7F8D9-6B4F-BC4D-9140-2CA00CFE6115}"/>
    <hyperlink ref="B24" location="Definitions!A93:E93" display="SPI-04-A" xr:uid="{D9D9706E-FB3C-C74A-8404-A32FE816D77F}"/>
    <hyperlink ref="B25" location="Definitions!A94:E94" display="SPI-04-B" xr:uid="{677359C8-77E9-2242-AFFC-6605BE675C83}"/>
    <hyperlink ref="B27" location="Definitions!A96:E96" display="SPI-04-D" xr:uid="{76F40687-60AC-BE4F-9C90-D89ADD161F57}"/>
    <hyperlink ref="B28" location="Definitions!A97:E97" display="SPI-04-E" xr:uid="{277B0E9F-CAFF-584B-9498-28A38C967133}"/>
    <hyperlink ref="B29" location="Definitions!A98:E98" display="SPI-04-F" xr:uid="{F320F1E6-6F9F-FF47-AC4D-5E2EEB2EC4C3}"/>
    <hyperlink ref="B30" location="Definitions!A99:E99" display="SPI-04-G" xr:uid="{45708B07-7992-0842-8D44-48C9FD4D1A81}"/>
    <hyperlink ref="B33" location="Definitions!A103:E103" display="SPI-05" xr:uid="{A8879041-4F41-6B4A-9DD7-9A6D5B16C506}"/>
    <hyperlink ref="B34" location="Definitions!A104:E104" display="SPI-05-A" xr:uid="{624BF913-CACF-0244-B071-2931B10AAE50}"/>
    <hyperlink ref="B35" location="Definitions!A105:E105" display="SPI-05-B" xr:uid="{1A5DA3AE-95D1-3448-A965-584383E500F6}"/>
    <hyperlink ref="B36" location="Definitions!A106:E106" display="SPI-05-C" xr:uid="{5C674742-B374-DE41-81AB-2817E7CF9D85}"/>
    <hyperlink ref="B39" location="Definitions!A107:E107" display="SPI-06" xr:uid="{932B13C2-83F7-F044-8BD0-7F400036B498}"/>
    <hyperlink ref="B41" location="Definitions!A108:E108" display="SPI-07" xr:uid="{B25E1354-6574-E440-B0E4-DEC02C6FF05C}"/>
    <hyperlink ref="B42" location="Definitions!A109:E109" display="SPI-07-A" xr:uid="{85C94C5D-0FEC-3040-ABFA-EB3CB585491C}"/>
    <hyperlink ref="B43" location="Definitions!A110:E110" display="SPI-07-B" xr:uid="{7072FDD7-84CA-C848-BCE7-DD3AFEC2E021}"/>
    <hyperlink ref="B44" location="Definitions!A111:E111" display="SPI-07-C" xr:uid="{FA45C551-86AB-B141-B1F1-CC4171ADC7F9}"/>
    <hyperlink ref="B45" location="Definitions!A112:E112" display="SPI-07-D" xr:uid="{3560CB5D-51FE-6A48-BEE0-F41E18421E6B}"/>
    <hyperlink ref="B48" location="Definitions!A115:E115" display="SPI-08" xr:uid="{DF73325D-B651-CA41-A8CB-219A74B469F0}"/>
    <hyperlink ref="B49" location="Definitions!A116:E116" display="SPI-08-A" xr:uid="{6362739E-F159-F248-80EC-F7451C2782F7}"/>
    <hyperlink ref="B50" location="Definitions!A117:E117" display="SPI-08-B" xr:uid="{ED6DDCC6-6075-5C48-AA0C-B6686750DD7B}"/>
    <hyperlink ref="B51" location="Definitions!A118:E118" display="SPI-08-C" xr:uid="{308BABF7-9D3C-0E48-8E3B-B52C50D9008B}"/>
    <hyperlink ref="B52" location="Definitions!A119:E119" display="SPI-08-D" xr:uid="{A7312E71-6F09-2A48-85CB-740F27C21967}"/>
    <hyperlink ref="B53" location="Definitions!A120:E120" display="SPI-08-E" xr:uid="{DD314560-B953-744F-A903-6605371036E5}"/>
    <hyperlink ref="B54" location="Definitions!A121:E121" display="SPI-08-F" xr:uid="{8EA26245-3E8A-AB49-A507-3C8DB0B2B0B5}"/>
    <hyperlink ref="B55" location="Definitions!A122:E122" display="SPI-08-G" xr:uid="{3EBF5B44-E1BA-E043-A232-A4D0A7CC00EE}"/>
    <hyperlink ref="B58" location="Definitions!A123:E123" display="SPI-09" xr:uid="{E8AE969C-CB4A-894F-A376-E39DF182D1F4}"/>
    <hyperlink ref="B61" location="Definitions!A124:E124" display="SPI-10-A" xr:uid="{B03E9753-315E-F24A-9E73-37791C452F19}"/>
    <hyperlink ref="B62" location="Definitions!A125:E125" display="SPI-10-B" xr:uid="{3333C659-EB4C-B84F-91CC-B41DD92E77C7}"/>
    <hyperlink ref="B65" location="Definitions!A128:E128" display="SPI-11" xr:uid="{CA777EB8-22ED-0743-A724-68B986C3A879}"/>
    <hyperlink ref="B66" location="Definitions!A129:E129" display="SPI-11-A" xr:uid="{8BB3FC0C-1D9C-784D-9FEE-F92D3B4CC6A5}"/>
    <hyperlink ref="B67" location="Definitions!A130:E130" display="SPI-11-B" xr:uid="{60FA01D4-695F-FA47-9C1E-7FDD879FCF0C}"/>
    <hyperlink ref="B68" location="Definitions!A131:E131" display="SPI-11-C" xr:uid="{D7B32799-EA81-F142-8DF7-ED0E03212AE8}"/>
    <hyperlink ref="B69" location="Definitions!A132:E132" display="SPI-11-D" xr:uid="{5FA1D97B-7652-A148-81F5-5DB4DBDFAA64}"/>
    <hyperlink ref="B70" location="Definitions!A133:E133" display="SPI-12" xr:uid="{4CEDC12B-22A4-934A-9621-7653B6F67777}"/>
    <hyperlink ref="B74" location="Definitions!A136:E136" display="SPI-13" xr:uid="{96A19476-5806-AA41-A37D-5274027ABA7D}"/>
    <hyperlink ref="B75" location="Definitions!A137:E137" display="SPI-14" xr:uid="{9670EEB3-D1BD-974D-8B38-2EB2190DB777}"/>
    <hyperlink ref="B76" location="Definitions!A138:E138" display="SPI-15" xr:uid="{C2F16CEE-125E-7F4E-A732-F5E0F16EAC83}"/>
    <hyperlink ref="B79" location="Definitions!A141:E141" display="SPI-16" xr:uid="{74C68160-168C-2D46-B5E8-017CC33580C2}"/>
    <hyperlink ref="B77" location="Definitions!A139:E139" display="SPI-16" xr:uid="{AA30BAB7-3734-B840-B90D-842E0ECCF911}"/>
    <hyperlink ref="B26" location="Definitions!A95:E95" display="SPI-04-C" xr:uid="{CDA4643D-610D-664C-A7EA-4538BAE3AB7B}"/>
    <hyperlink ref="B78" location="Definitions!A140:E140" display="SPI-15-B" xr:uid="{095D2311-3612-7D47-B366-E989AE00D7F0}"/>
    <hyperlink ref="G23" location="Definitions!A100:E100" display="SPI-04-H" xr:uid="{607696D6-BAA6-3745-978D-3393BCF689E2}"/>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CE0DB-3B02-2B40-8B01-7AA1FEE9B8DD}">
  <sheetPr>
    <tabColor rgb="FF78A8D4"/>
  </sheetPr>
  <dimension ref="A1:G229"/>
  <sheetViews>
    <sheetView zoomScale="85" zoomScaleNormal="85" workbookViewId="0">
      <selection activeCell="C10" sqref="C10:F10"/>
    </sheetView>
  </sheetViews>
  <sheetFormatPr defaultColWidth="10.85546875" defaultRowHeight="14.25" x14ac:dyDescent="0.2"/>
  <cols>
    <col min="1" max="1" width="5.42578125" style="26" customWidth="1"/>
    <col min="2" max="2" width="17.140625" style="48" customWidth="1"/>
    <col min="3" max="3" width="56" style="48" customWidth="1"/>
    <col min="4" max="4" width="14.140625" style="49" customWidth="1"/>
    <col min="5" max="5" width="11.85546875" style="49" customWidth="1"/>
    <col min="6" max="6" width="93.42578125" style="49" customWidth="1"/>
    <col min="7" max="7" width="26.42578125" style="48" customWidth="1"/>
    <col min="8" max="16384" width="10.85546875" style="2"/>
  </cols>
  <sheetData>
    <row r="1" spans="1:7" ht="164.1" customHeight="1" thickBot="1" x14ac:dyDescent="0.25">
      <c r="B1" s="406"/>
      <c r="C1" s="406"/>
      <c r="D1" s="406"/>
      <c r="E1" s="406"/>
      <c r="F1" s="406"/>
      <c r="G1" s="406"/>
    </row>
    <row r="2" spans="1:7" ht="29.25" thickTop="1" thickBot="1" x14ac:dyDescent="0.25">
      <c r="A2" s="42"/>
      <c r="B2" s="369" t="s">
        <v>274</v>
      </c>
      <c r="C2" s="369"/>
      <c r="D2" s="369"/>
      <c r="E2" s="369"/>
      <c r="F2" s="369"/>
      <c r="G2" s="369"/>
    </row>
    <row r="3" spans="1:7" ht="35.1" customHeight="1" thickTop="1" thickBot="1" x14ac:dyDescent="0.25">
      <c r="A3" s="42"/>
      <c r="B3" s="94" t="s">
        <v>275</v>
      </c>
      <c r="C3" s="443" t="s">
        <v>276</v>
      </c>
      <c r="D3" s="443"/>
      <c r="E3" s="443"/>
      <c r="F3" s="443"/>
      <c r="G3" s="80" t="str">
        <f>IF('1. General Information'!$G$14="","Please select Data Year in 1.12",'1. General Information'!$G$14)</f>
        <v>Please select Data Year in 1.12</v>
      </c>
    </row>
    <row r="4" spans="1:7" ht="30" customHeight="1" thickTop="1" thickBot="1" x14ac:dyDescent="0.25">
      <c r="A4" s="42"/>
      <c r="B4" s="74" t="s">
        <v>277</v>
      </c>
      <c r="C4" s="430" t="s">
        <v>278</v>
      </c>
      <c r="D4" s="431"/>
      <c r="E4" s="431"/>
      <c r="F4" s="432"/>
      <c r="G4" s="202"/>
    </row>
    <row r="5" spans="1:7" ht="30" customHeight="1" thickTop="1" thickBot="1" x14ac:dyDescent="0.25">
      <c r="A5" s="42"/>
      <c r="B5" s="74" t="s">
        <v>279</v>
      </c>
      <c r="C5" s="433" t="s">
        <v>280</v>
      </c>
      <c r="D5" s="434"/>
      <c r="E5" s="434"/>
      <c r="F5" s="435"/>
      <c r="G5" s="202"/>
    </row>
    <row r="6" spans="1:7" ht="30" customHeight="1" thickTop="1" thickBot="1" x14ac:dyDescent="0.25">
      <c r="A6" s="42"/>
      <c r="B6" s="74" t="s">
        <v>281</v>
      </c>
      <c r="C6" s="436" t="s">
        <v>282</v>
      </c>
      <c r="D6" s="437"/>
      <c r="E6" s="437"/>
      <c r="F6" s="438"/>
      <c r="G6" s="202"/>
    </row>
    <row r="7" spans="1:7" ht="17.25" thickTop="1" thickBot="1" x14ac:dyDescent="0.25">
      <c r="A7" s="42"/>
      <c r="B7" s="43"/>
      <c r="C7" s="44"/>
      <c r="D7" s="44"/>
      <c r="E7" s="44"/>
      <c r="F7" s="44"/>
      <c r="G7" s="33"/>
    </row>
    <row r="8" spans="1:7" ht="29.25" thickTop="1" thickBot="1" x14ac:dyDescent="0.25">
      <c r="A8" s="42"/>
      <c r="B8" s="369" t="s">
        <v>283</v>
      </c>
      <c r="C8" s="369"/>
      <c r="D8" s="369"/>
      <c r="E8" s="369"/>
      <c r="F8" s="369"/>
      <c r="G8" s="369"/>
    </row>
    <row r="9" spans="1:7" ht="35.1" customHeight="1" thickTop="1" thickBot="1" x14ac:dyDescent="0.25">
      <c r="A9" s="39"/>
      <c r="B9" s="94" t="s">
        <v>284</v>
      </c>
      <c r="C9" s="445" t="s">
        <v>285</v>
      </c>
      <c r="D9" s="445"/>
      <c r="E9" s="445"/>
      <c r="F9" s="445"/>
      <c r="G9" s="80" t="str">
        <f>IF('1. General Information'!$G$14="","Please select Data Year in 1.12",'1. General Information'!$G$14)</f>
        <v>Please select Data Year in 1.12</v>
      </c>
    </row>
    <row r="10" spans="1:7" s="8" customFormat="1" ht="30" customHeight="1" thickTop="1" thickBot="1" x14ac:dyDescent="0.3">
      <c r="A10" s="39"/>
      <c r="B10" s="74" t="s">
        <v>286</v>
      </c>
      <c r="C10" s="439" t="s">
        <v>287</v>
      </c>
      <c r="D10" s="440"/>
      <c r="E10" s="440"/>
      <c r="F10" s="441"/>
      <c r="G10" s="202"/>
    </row>
    <row r="11" spans="1:7" s="8" customFormat="1" ht="30" customHeight="1" thickTop="1" thickBot="1" x14ac:dyDescent="0.3">
      <c r="A11" s="39"/>
      <c r="B11" s="74" t="s">
        <v>288</v>
      </c>
      <c r="C11" s="421" t="s">
        <v>289</v>
      </c>
      <c r="D11" s="422"/>
      <c r="E11" s="422"/>
      <c r="F11" s="423"/>
      <c r="G11" s="202"/>
    </row>
    <row r="12" spans="1:7" s="8" customFormat="1" ht="30" customHeight="1" thickTop="1" thickBot="1" x14ac:dyDescent="0.3">
      <c r="A12" s="39"/>
      <c r="B12" s="74" t="s">
        <v>290</v>
      </c>
      <c r="C12" s="421" t="s">
        <v>291</v>
      </c>
      <c r="D12" s="422"/>
      <c r="E12" s="422"/>
      <c r="F12" s="423"/>
      <c r="G12" s="202"/>
    </row>
    <row r="13" spans="1:7" s="8" customFormat="1" ht="30" customHeight="1" thickTop="1" thickBot="1" x14ac:dyDescent="0.3">
      <c r="A13" s="39"/>
      <c r="B13" s="74" t="s">
        <v>292</v>
      </c>
      <c r="C13" s="424" t="s">
        <v>293</v>
      </c>
      <c r="D13" s="425"/>
      <c r="E13" s="425"/>
      <c r="F13" s="426"/>
      <c r="G13" s="202"/>
    </row>
    <row r="14" spans="1:7" ht="17.25" thickTop="1" thickBot="1" x14ac:dyDescent="0.25">
      <c r="A14" s="42"/>
      <c r="B14" s="43"/>
      <c r="C14" s="44"/>
      <c r="D14" s="44"/>
      <c r="E14" s="44"/>
      <c r="F14" s="44"/>
      <c r="G14" s="33"/>
    </row>
    <row r="15" spans="1:7" ht="35.1" customHeight="1" thickTop="1" thickBot="1" x14ac:dyDescent="0.25">
      <c r="A15" s="39"/>
      <c r="B15" s="94" t="s">
        <v>294</v>
      </c>
      <c r="C15" s="445" t="s">
        <v>295</v>
      </c>
      <c r="D15" s="446"/>
      <c r="E15" s="446"/>
      <c r="F15" s="445"/>
      <c r="G15" s="80" t="str">
        <f>IF('1. General Information'!$G$14="","Please select Data Year in 1.12",'1. General Information'!$G$14)</f>
        <v>Please select Data Year in 1.12</v>
      </c>
    </row>
    <row r="16" spans="1:7" s="8" customFormat="1" ht="48" customHeight="1" thickTop="1" thickBot="1" x14ac:dyDescent="0.3">
      <c r="A16" s="42"/>
      <c r="B16" s="74" t="s">
        <v>296</v>
      </c>
      <c r="C16" s="326" t="s">
        <v>297</v>
      </c>
      <c r="D16" s="218"/>
      <c r="E16" s="107" t="s">
        <v>298</v>
      </c>
      <c r="F16" s="145" t="s">
        <v>299</v>
      </c>
      <c r="G16" s="202"/>
    </row>
    <row r="17" spans="1:7" s="8" customFormat="1" ht="48.95" customHeight="1" thickTop="1" thickBot="1" x14ac:dyDescent="0.3">
      <c r="A17" s="42"/>
      <c r="B17" s="74" t="s">
        <v>300</v>
      </c>
      <c r="C17" s="326" t="s">
        <v>301</v>
      </c>
      <c r="D17" s="218"/>
      <c r="E17" s="107" t="s">
        <v>302</v>
      </c>
      <c r="F17" s="145" t="s">
        <v>299</v>
      </c>
      <c r="G17" s="202"/>
    </row>
    <row r="18" spans="1:7" s="8" customFormat="1" ht="30" customHeight="1" thickTop="1" thickBot="1" x14ac:dyDescent="0.3">
      <c r="A18" s="42"/>
      <c r="B18" s="447" t="s">
        <v>303</v>
      </c>
      <c r="C18" s="449" t="s">
        <v>304</v>
      </c>
      <c r="D18" s="451"/>
      <c r="E18" s="107" t="s">
        <v>305</v>
      </c>
      <c r="F18" s="145" t="s">
        <v>299</v>
      </c>
      <c r="G18" s="202"/>
    </row>
    <row r="19" spans="1:7" s="8" customFormat="1" ht="30" customHeight="1" thickTop="1" thickBot="1" x14ac:dyDescent="0.3">
      <c r="A19" s="39"/>
      <c r="B19" s="448"/>
      <c r="C19" s="450"/>
      <c r="D19" s="452"/>
      <c r="E19" s="107" t="s">
        <v>306</v>
      </c>
      <c r="F19" s="145" t="s">
        <v>307</v>
      </c>
      <c r="G19" s="206"/>
    </row>
    <row r="20" spans="1:7" s="8" customFormat="1" ht="45" customHeight="1" thickTop="1" thickBot="1" x14ac:dyDescent="0.3">
      <c r="A20" s="42"/>
      <c r="B20" s="74" t="s">
        <v>308</v>
      </c>
      <c r="C20" s="326" t="s">
        <v>309</v>
      </c>
      <c r="D20" s="218"/>
      <c r="E20" s="107" t="s">
        <v>310</v>
      </c>
      <c r="F20" s="146" t="s">
        <v>299</v>
      </c>
      <c r="G20" s="202"/>
    </row>
    <row r="21" spans="1:7" s="8" customFormat="1" ht="30" customHeight="1" thickTop="1" thickBot="1" x14ac:dyDescent="0.3">
      <c r="A21" s="39"/>
      <c r="B21" s="74" t="s">
        <v>311</v>
      </c>
      <c r="C21" s="427" t="s">
        <v>312</v>
      </c>
      <c r="D21" s="428"/>
      <c r="E21" s="428"/>
      <c r="F21" s="429"/>
      <c r="G21" s="202"/>
    </row>
    <row r="22" spans="1:7" s="8" customFormat="1" ht="30" customHeight="1" thickTop="1" thickBot="1" x14ac:dyDescent="0.3">
      <c r="A22" s="39"/>
      <c r="B22" s="74" t="s">
        <v>313</v>
      </c>
      <c r="C22" s="418" t="s">
        <v>314</v>
      </c>
      <c r="D22" s="419"/>
      <c r="E22" s="419"/>
      <c r="F22" s="420"/>
      <c r="G22" s="202"/>
    </row>
    <row r="23" spans="1:7" s="8" customFormat="1" ht="30" customHeight="1" thickTop="1" thickBot="1" x14ac:dyDescent="0.3">
      <c r="A23" s="39"/>
      <c r="B23" s="74" t="s">
        <v>315</v>
      </c>
      <c r="C23" s="418" t="s">
        <v>316</v>
      </c>
      <c r="D23" s="419"/>
      <c r="E23" s="419"/>
      <c r="F23" s="420"/>
      <c r="G23" s="202"/>
    </row>
    <row r="24" spans="1:7" ht="17.25" thickTop="1" thickBot="1" x14ac:dyDescent="0.25">
      <c r="A24" s="42"/>
      <c r="B24" s="43"/>
      <c r="C24" s="44"/>
      <c r="D24" s="44"/>
      <c r="E24" s="44"/>
      <c r="F24" s="44"/>
      <c r="G24" s="33"/>
    </row>
    <row r="25" spans="1:7" ht="35.1" customHeight="1" thickTop="1" thickBot="1" x14ac:dyDescent="0.25">
      <c r="A25" s="39"/>
      <c r="B25" s="94" t="s">
        <v>317</v>
      </c>
      <c r="C25" s="445" t="s">
        <v>318</v>
      </c>
      <c r="D25" s="445"/>
      <c r="E25" s="445"/>
      <c r="F25" s="445"/>
      <c r="G25" s="80" t="str">
        <f>IF('1. General Information'!$G$14="","Please select Data Year in 1.12",'1. General Information'!$G$14)</f>
        <v>Please select Data Year in 1.12</v>
      </c>
    </row>
    <row r="26" spans="1:7" s="8" customFormat="1" ht="27" customHeight="1" thickTop="1" thickBot="1" x14ac:dyDescent="0.3">
      <c r="A26" s="39"/>
      <c r="B26" s="74" t="s">
        <v>319</v>
      </c>
      <c r="C26" s="418" t="s">
        <v>320</v>
      </c>
      <c r="D26" s="419"/>
      <c r="E26" s="419"/>
      <c r="F26" s="420"/>
      <c r="G26" s="325"/>
    </row>
    <row r="27" spans="1:7" s="8" customFormat="1" ht="27" customHeight="1" thickTop="1" thickBot="1" x14ac:dyDescent="0.3">
      <c r="A27" s="39"/>
      <c r="B27" s="74" t="s">
        <v>321</v>
      </c>
      <c r="C27" s="418" t="s">
        <v>322</v>
      </c>
      <c r="D27" s="419"/>
      <c r="E27" s="419"/>
      <c r="F27" s="420"/>
      <c r="G27" s="325"/>
    </row>
    <row r="28" spans="1:7" s="8" customFormat="1" ht="27" customHeight="1" thickTop="1" thickBot="1" x14ac:dyDescent="0.3">
      <c r="A28" s="39"/>
      <c r="B28" s="74" t="s">
        <v>323</v>
      </c>
      <c r="C28" s="418" t="s">
        <v>324</v>
      </c>
      <c r="D28" s="419"/>
      <c r="E28" s="419"/>
      <c r="F28" s="420"/>
      <c r="G28" s="202"/>
    </row>
    <row r="29" spans="1:7" s="8" customFormat="1" ht="27" customHeight="1" thickTop="1" thickBot="1" x14ac:dyDescent="0.3">
      <c r="A29" s="39"/>
      <c r="B29" s="74" t="s">
        <v>325</v>
      </c>
      <c r="C29" s="418" t="s">
        <v>326</v>
      </c>
      <c r="D29" s="419"/>
      <c r="E29" s="419"/>
      <c r="F29" s="420"/>
      <c r="G29" s="202"/>
    </row>
    <row r="30" spans="1:7" s="8" customFormat="1" ht="27" customHeight="1" thickTop="1" thickBot="1" x14ac:dyDescent="0.3">
      <c r="A30" s="39"/>
      <c r="B30" s="74" t="s">
        <v>327</v>
      </c>
      <c r="C30" s="418" t="s">
        <v>328</v>
      </c>
      <c r="D30" s="419"/>
      <c r="E30" s="419"/>
      <c r="F30" s="420"/>
      <c r="G30" s="202"/>
    </row>
    <row r="31" spans="1:7" s="8" customFormat="1" ht="27" customHeight="1" thickTop="1" thickBot="1" x14ac:dyDescent="0.3">
      <c r="A31" s="39"/>
      <c r="B31" s="74" t="s">
        <v>329</v>
      </c>
      <c r="C31" s="418" t="s">
        <v>330</v>
      </c>
      <c r="D31" s="419"/>
      <c r="E31" s="419"/>
      <c r="F31" s="420"/>
      <c r="G31" s="202"/>
    </row>
    <row r="32" spans="1:7" s="8" customFormat="1" ht="27" customHeight="1" thickTop="1" thickBot="1" x14ac:dyDescent="0.3">
      <c r="A32" s="39"/>
      <c r="B32" s="74" t="s">
        <v>331</v>
      </c>
      <c r="C32" s="418" t="s">
        <v>332</v>
      </c>
      <c r="D32" s="419"/>
      <c r="E32" s="419"/>
      <c r="F32" s="420"/>
      <c r="G32" s="202"/>
    </row>
    <row r="33" spans="1:7" s="8" customFormat="1" ht="27" customHeight="1" thickTop="1" thickBot="1" x14ac:dyDescent="0.3">
      <c r="A33" s="39"/>
      <c r="B33" s="74" t="s">
        <v>333</v>
      </c>
      <c r="C33" s="418" t="s">
        <v>334</v>
      </c>
      <c r="D33" s="419"/>
      <c r="E33" s="419"/>
      <c r="F33" s="420"/>
      <c r="G33" s="202"/>
    </row>
    <row r="34" spans="1:7" s="8" customFormat="1" ht="27" customHeight="1" thickTop="1" thickBot="1" x14ac:dyDescent="0.3">
      <c r="A34" s="42"/>
      <c r="B34" s="74" t="s">
        <v>335</v>
      </c>
      <c r="C34" s="418" t="s">
        <v>336</v>
      </c>
      <c r="D34" s="419"/>
      <c r="E34" s="419"/>
      <c r="F34" s="420"/>
      <c r="G34" s="202"/>
    </row>
    <row r="35" spans="1:7" s="8" customFormat="1" ht="27" customHeight="1" thickTop="1" thickBot="1" x14ac:dyDescent="0.3">
      <c r="A35" s="42"/>
      <c r="B35" s="74" t="s">
        <v>337</v>
      </c>
      <c r="C35" s="418" t="s">
        <v>338</v>
      </c>
      <c r="D35" s="419"/>
      <c r="E35" s="419"/>
      <c r="F35" s="420"/>
      <c r="G35" s="202"/>
    </row>
    <row r="36" spans="1:7" s="8" customFormat="1" ht="27" customHeight="1" thickTop="1" thickBot="1" x14ac:dyDescent="0.3">
      <c r="A36" s="42"/>
      <c r="B36" s="74" t="s">
        <v>339</v>
      </c>
      <c r="C36" s="418" t="s">
        <v>340</v>
      </c>
      <c r="D36" s="419"/>
      <c r="E36" s="419"/>
      <c r="F36" s="420"/>
      <c r="G36" s="206"/>
    </row>
    <row r="37" spans="1:7" ht="15" thickTop="1" x14ac:dyDescent="0.2">
      <c r="A37" s="42"/>
      <c r="B37" s="45"/>
      <c r="C37" s="45"/>
      <c r="D37" s="45"/>
      <c r="E37" s="45"/>
      <c r="F37" s="45"/>
      <c r="G37" s="45"/>
    </row>
    <row r="38" spans="1:7" ht="15" thickBot="1" x14ac:dyDescent="0.25">
      <c r="A38" s="42"/>
      <c r="B38" s="46"/>
      <c r="C38" s="46"/>
      <c r="D38" s="46"/>
      <c r="E38" s="46"/>
      <c r="F38" s="46"/>
      <c r="G38" s="46"/>
    </row>
    <row r="39" spans="1:7" ht="65.099999999999994" customHeight="1" thickTop="1" thickBot="1" x14ac:dyDescent="0.25">
      <c r="A39" s="47"/>
      <c r="B39" s="444" t="s">
        <v>341</v>
      </c>
      <c r="C39" s="380"/>
      <c r="D39" s="380"/>
      <c r="E39" s="380"/>
      <c r="F39" s="380"/>
      <c r="G39" s="380"/>
    </row>
    <row r="40" spans="1:7" ht="30" customHeight="1" thickTop="1" thickBot="1" x14ac:dyDescent="0.25">
      <c r="A40" s="47"/>
      <c r="B40" s="106" t="s">
        <v>342</v>
      </c>
      <c r="C40" s="414"/>
      <c r="D40" s="442"/>
      <c r="E40" s="442"/>
      <c r="F40" s="442"/>
      <c r="G40" s="415"/>
    </row>
    <row r="41" spans="1:7" ht="30" customHeight="1" thickTop="1" thickBot="1" x14ac:dyDescent="0.25">
      <c r="A41" s="47"/>
      <c r="B41" s="106" t="s">
        <v>343</v>
      </c>
      <c r="C41" s="414"/>
      <c r="D41" s="442"/>
      <c r="E41" s="442"/>
      <c r="F41" s="442"/>
      <c r="G41" s="415"/>
    </row>
    <row r="42" spans="1:7" ht="30" customHeight="1" thickTop="1" thickBot="1" x14ac:dyDescent="0.25">
      <c r="A42" s="47"/>
      <c r="B42" s="106" t="s">
        <v>344</v>
      </c>
      <c r="C42" s="414"/>
      <c r="D42" s="442"/>
      <c r="E42" s="442"/>
      <c r="F42" s="442"/>
      <c r="G42" s="415"/>
    </row>
    <row r="43" spans="1:7" ht="30" customHeight="1" thickTop="1" thickBot="1" x14ac:dyDescent="0.25">
      <c r="A43" s="47"/>
      <c r="B43" s="106" t="s">
        <v>345</v>
      </c>
      <c r="C43" s="414"/>
      <c r="D43" s="442"/>
      <c r="E43" s="442"/>
      <c r="F43" s="442"/>
      <c r="G43" s="415"/>
    </row>
    <row r="44" spans="1:7" ht="30" customHeight="1" thickTop="1" thickBot="1" x14ac:dyDescent="0.25">
      <c r="A44" s="47"/>
      <c r="B44" s="106" t="s">
        <v>346</v>
      </c>
      <c r="C44" s="414"/>
      <c r="D44" s="442"/>
      <c r="E44" s="442"/>
      <c r="F44" s="442"/>
      <c r="G44" s="415"/>
    </row>
    <row r="45" spans="1:7" ht="15" thickTop="1" x14ac:dyDescent="0.2">
      <c r="B45" s="8"/>
      <c r="C45" s="8"/>
      <c r="D45" s="26"/>
      <c r="E45" s="26"/>
      <c r="F45" s="26"/>
      <c r="G45" s="8"/>
    </row>
    <row r="46" spans="1:7" x14ac:dyDescent="0.2">
      <c r="B46" s="8"/>
      <c r="C46" s="8"/>
      <c r="D46" s="26"/>
      <c r="E46" s="26"/>
      <c r="F46" s="26"/>
      <c r="G46" s="8"/>
    </row>
    <row r="47" spans="1:7" x14ac:dyDescent="0.2">
      <c r="B47" s="8"/>
      <c r="C47" s="8"/>
      <c r="D47" s="26"/>
      <c r="E47" s="26"/>
      <c r="F47" s="26"/>
      <c r="G47" s="8"/>
    </row>
    <row r="48" spans="1:7" x14ac:dyDescent="0.2">
      <c r="B48" s="8"/>
      <c r="C48" s="8"/>
      <c r="D48" s="26"/>
      <c r="E48" s="26"/>
      <c r="F48" s="26"/>
      <c r="G48" s="8"/>
    </row>
    <row r="49" spans="2:7" x14ac:dyDescent="0.2">
      <c r="B49" s="8"/>
      <c r="C49" s="8"/>
      <c r="D49" s="26"/>
      <c r="E49" s="26"/>
      <c r="F49" s="26"/>
      <c r="G49" s="8"/>
    </row>
    <row r="50" spans="2:7" x14ac:dyDescent="0.2">
      <c r="B50" s="8"/>
      <c r="C50" s="8"/>
      <c r="D50" s="26"/>
      <c r="E50" s="26"/>
      <c r="F50" s="26"/>
      <c r="G50" s="8"/>
    </row>
    <row r="51" spans="2:7" x14ac:dyDescent="0.2">
      <c r="B51" s="8"/>
      <c r="C51" s="8"/>
      <c r="D51" s="26"/>
      <c r="E51" s="26"/>
      <c r="F51" s="26"/>
      <c r="G51" s="8"/>
    </row>
    <row r="52" spans="2:7" x14ac:dyDescent="0.2">
      <c r="B52" s="8"/>
      <c r="C52" s="8"/>
      <c r="D52" s="26"/>
      <c r="E52" s="26"/>
      <c r="F52" s="26"/>
      <c r="G52" s="8"/>
    </row>
    <row r="53" spans="2:7" x14ac:dyDescent="0.2">
      <c r="B53" s="8"/>
      <c r="C53" s="8"/>
      <c r="D53" s="26"/>
      <c r="E53" s="26"/>
      <c r="F53" s="26"/>
      <c r="G53" s="8"/>
    </row>
    <row r="54" spans="2:7" x14ac:dyDescent="0.2">
      <c r="B54" s="8"/>
      <c r="C54" s="8"/>
      <c r="D54" s="26"/>
      <c r="E54" s="26"/>
      <c r="F54" s="26"/>
      <c r="G54" s="8"/>
    </row>
    <row r="55" spans="2:7" x14ac:dyDescent="0.2">
      <c r="B55" s="8"/>
      <c r="C55" s="8"/>
      <c r="D55" s="26"/>
      <c r="E55" s="26"/>
      <c r="F55" s="26"/>
      <c r="G55" s="8"/>
    </row>
    <row r="56" spans="2:7" x14ac:dyDescent="0.2">
      <c r="B56" s="8"/>
      <c r="C56" s="8"/>
      <c r="D56" s="26"/>
      <c r="E56" s="26"/>
      <c r="F56" s="26"/>
      <c r="G56" s="8"/>
    </row>
    <row r="57" spans="2:7" x14ac:dyDescent="0.2">
      <c r="B57" s="8"/>
      <c r="C57" s="8"/>
      <c r="D57" s="26"/>
      <c r="E57" s="26"/>
      <c r="F57" s="26"/>
      <c r="G57" s="8"/>
    </row>
    <row r="58" spans="2:7" x14ac:dyDescent="0.2">
      <c r="B58" s="8"/>
      <c r="C58" s="8"/>
      <c r="D58" s="26"/>
      <c r="E58" s="26"/>
      <c r="F58" s="26"/>
      <c r="G58" s="8"/>
    </row>
    <row r="59" spans="2:7" x14ac:dyDescent="0.2">
      <c r="B59" s="8"/>
      <c r="C59" s="8"/>
      <c r="D59" s="26"/>
      <c r="E59" s="26"/>
      <c r="F59" s="26"/>
      <c r="G59" s="8"/>
    </row>
    <row r="60" spans="2:7" x14ac:dyDescent="0.2">
      <c r="B60" s="8"/>
      <c r="C60" s="8"/>
      <c r="D60" s="26"/>
      <c r="E60" s="26"/>
      <c r="F60" s="26"/>
      <c r="G60" s="8"/>
    </row>
    <row r="61" spans="2:7" x14ac:dyDescent="0.2">
      <c r="B61" s="8"/>
      <c r="C61" s="8"/>
      <c r="D61" s="26"/>
      <c r="E61" s="26"/>
      <c r="F61" s="26"/>
      <c r="G61" s="8"/>
    </row>
    <row r="62" spans="2:7" x14ac:dyDescent="0.2">
      <c r="B62" s="8"/>
      <c r="C62" s="8"/>
      <c r="D62" s="26"/>
      <c r="E62" s="26"/>
      <c r="F62" s="26"/>
      <c r="G62" s="8"/>
    </row>
    <row r="63" spans="2:7" x14ac:dyDescent="0.2">
      <c r="B63" s="8"/>
      <c r="C63" s="8"/>
      <c r="D63" s="26"/>
      <c r="E63" s="26"/>
      <c r="F63" s="26"/>
      <c r="G63" s="8"/>
    </row>
    <row r="64" spans="2:7" x14ac:dyDescent="0.2">
      <c r="B64" s="8"/>
      <c r="C64" s="8"/>
      <c r="D64" s="26"/>
      <c r="E64" s="26"/>
      <c r="F64" s="26"/>
      <c r="G64" s="8"/>
    </row>
    <row r="65" spans="2:7" x14ac:dyDescent="0.2">
      <c r="B65" s="8"/>
      <c r="C65" s="8"/>
      <c r="D65" s="26"/>
      <c r="E65" s="26"/>
      <c r="F65" s="26"/>
      <c r="G65" s="8"/>
    </row>
    <row r="66" spans="2:7" x14ac:dyDescent="0.2">
      <c r="B66" s="8"/>
      <c r="C66" s="8"/>
      <c r="D66" s="26"/>
      <c r="E66" s="26"/>
      <c r="F66" s="26"/>
      <c r="G66" s="8"/>
    </row>
    <row r="67" spans="2:7" x14ac:dyDescent="0.2">
      <c r="B67" s="8"/>
      <c r="C67" s="8"/>
      <c r="D67" s="26"/>
      <c r="E67" s="26"/>
      <c r="F67" s="26"/>
      <c r="G67" s="8"/>
    </row>
    <row r="68" spans="2:7" x14ac:dyDescent="0.2">
      <c r="B68" s="8"/>
      <c r="C68" s="8"/>
      <c r="D68" s="26"/>
      <c r="E68" s="26"/>
      <c r="F68" s="26"/>
      <c r="G68" s="8"/>
    </row>
    <row r="69" spans="2:7" x14ac:dyDescent="0.2">
      <c r="B69" s="8"/>
      <c r="C69" s="8"/>
      <c r="D69" s="26"/>
      <c r="E69" s="26"/>
      <c r="F69" s="26"/>
      <c r="G69" s="8"/>
    </row>
    <row r="70" spans="2:7" x14ac:dyDescent="0.2">
      <c r="B70" s="8"/>
      <c r="C70" s="8"/>
      <c r="D70" s="26"/>
      <c r="E70" s="26"/>
      <c r="F70" s="26"/>
      <c r="G70" s="8"/>
    </row>
    <row r="71" spans="2:7" x14ac:dyDescent="0.2">
      <c r="B71" s="8"/>
      <c r="C71" s="8"/>
      <c r="D71" s="26"/>
      <c r="E71" s="26"/>
      <c r="F71" s="26"/>
      <c r="G71" s="8"/>
    </row>
    <row r="72" spans="2:7" x14ac:dyDescent="0.2">
      <c r="B72" s="8"/>
      <c r="C72" s="8"/>
      <c r="D72" s="26"/>
      <c r="E72" s="26"/>
      <c r="F72" s="26"/>
      <c r="G72" s="8"/>
    </row>
    <row r="73" spans="2:7" x14ac:dyDescent="0.2">
      <c r="B73" s="8"/>
      <c r="C73" s="8"/>
      <c r="D73" s="26"/>
      <c r="E73" s="26"/>
      <c r="F73" s="26"/>
      <c r="G73" s="8"/>
    </row>
    <row r="74" spans="2:7" x14ac:dyDescent="0.2">
      <c r="B74" s="8"/>
      <c r="C74" s="8"/>
      <c r="D74" s="26"/>
      <c r="E74" s="26"/>
      <c r="F74" s="26"/>
      <c r="G74" s="8"/>
    </row>
    <row r="75" spans="2:7" x14ac:dyDescent="0.2">
      <c r="B75" s="8"/>
      <c r="C75" s="8"/>
      <c r="D75" s="26"/>
      <c r="E75" s="26"/>
      <c r="F75" s="26"/>
      <c r="G75" s="8"/>
    </row>
    <row r="76" spans="2:7" x14ac:dyDescent="0.2">
      <c r="B76" s="8"/>
      <c r="C76" s="8"/>
      <c r="D76" s="26"/>
      <c r="E76" s="26"/>
      <c r="F76" s="26"/>
      <c r="G76" s="8"/>
    </row>
    <row r="77" spans="2:7" x14ac:dyDescent="0.2">
      <c r="B77" s="8"/>
      <c r="C77" s="8"/>
      <c r="D77" s="26"/>
      <c r="E77" s="26"/>
      <c r="F77" s="26"/>
      <c r="G77" s="8"/>
    </row>
    <row r="78" spans="2:7" x14ac:dyDescent="0.2">
      <c r="B78" s="8"/>
      <c r="C78" s="8"/>
      <c r="D78" s="26"/>
      <c r="E78" s="26"/>
      <c r="F78" s="26"/>
      <c r="G78" s="8"/>
    </row>
    <row r="79" spans="2:7" x14ac:dyDescent="0.2">
      <c r="B79" s="8"/>
      <c r="C79" s="8"/>
      <c r="D79" s="26"/>
      <c r="E79" s="26"/>
      <c r="F79" s="26"/>
      <c r="G79" s="8"/>
    </row>
    <row r="80" spans="2:7" x14ac:dyDescent="0.2">
      <c r="B80" s="8"/>
      <c r="C80" s="8"/>
      <c r="D80" s="26"/>
      <c r="E80" s="26"/>
      <c r="F80" s="26"/>
      <c r="G80" s="8"/>
    </row>
    <row r="81" spans="2:7" x14ac:dyDescent="0.2">
      <c r="B81" s="8"/>
      <c r="C81" s="8"/>
      <c r="D81" s="26"/>
      <c r="E81" s="26"/>
      <c r="F81" s="26"/>
      <c r="G81" s="8"/>
    </row>
    <row r="82" spans="2:7" x14ac:dyDescent="0.2">
      <c r="B82" s="8"/>
      <c r="C82" s="8"/>
      <c r="D82" s="26"/>
      <c r="E82" s="26"/>
      <c r="F82" s="26"/>
      <c r="G82" s="8"/>
    </row>
    <row r="83" spans="2:7" x14ac:dyDescent="0.2">
      <c r="B83" s="8"/>
      <c r="C83" s="8"/>
      <c r="D83" s="26"/>
      <c r="E83" s="26"/>
      <c r="F83" s="26"/>
      <c r="G83" s="8"/>
    </row>
    <row r="84" spans="2:7" x14ac:dyDescent="0.2">
      <c r="B84" s="8"/>
      <c r="C84" s="8"/>
      <c r="D84" s="26"/>
      <c r="E84" s="26"/>
      <c r="F84" s="26"/>
      <c r="G84" s="8"/>
    </row>
    <row r="85" spans="2:7" x14ac:dyDescent="0.2">
      <c r="B85" s="8"/>
      <c r="C85" s="8"/>
      <c r="D85" s="26"/>
      <c r="E85" s="26"/>
      <c r="F85" s="26"/>
      <c r="G85" s="8"/>
    </row>
    <row r="86" spans="2:7" x14ac:dyDescent="0.2">
      <c r="B86" s="8"/>
      <c r="C86" s="8"/>
      <c r="D86" s="26"/>
      <c r="E86" s="26"/>
      <c r="F86" s="26"/>
      <c r="G86" s="8"/>
    </row>
    <row r="87" spans="2:7" x14ac:dyDescent="0.2">
      <c r="B87" s="8"/>
      <c r="C87" s="8"/>
      <c r="D87" s="26"/>
      <c r="E87" s="26"/>
      <c r="F87" s="26"/>
      <c r="G87" s="8"/>
    </row>
    <row r="88" spans="2:7" x14ac:dyDescent="0.2">
      <c r="B88" s="8"/>
      <c r="C88" s="8"/>
      <c r="D88" s="26"/>
      <c r="E88" s="26"/>
      <c r="F88" s="26"/>
      <c r="G88" s="8"/>
    </row>
    <row r="89" spans="2:7" x14ac:dyDescent="0.2">
      <c r="B89" s="8"/>
      <c r="C89" s="8"/>
      <c r="D89" s="26"/>
      <c r="E89" s="26"/>
      <c r="F89" s="26"/>
      <c r="G89" s="8"/>
    </row>
    <row r="90" spans="2:7" x14ac:dyDescent="0.2">
      <c r="B90" s="8"/>
      <c r="C90" s="8"/>
      <c r="D90" s="26"/>
      <c r="E90" s="26"/>
      <c r="F90" s="26"/>
      <c r="G90" s="8"/>
    </row>
    <row r="91" spans="2:7" x14ac:dyDescent="0.2">
      <c r="B91" s="8"/>
      <c r="C91" s="8"/>
      <c r="D91" s="26"/>
      <c r="E91" s="26"/>
      <c r="F91" s="26"/>
      <c r="G91" s="8"/>
    </row>
    <row r="92" spans="2:7" x14ac:dyDescent="0.2">
      <c r="B92" s="8"/>
      <c r="C92" s="8"/>
      <c r="D92" s="26"/>
      <c r="E92" s="26"/>
      <c r="F92" s="26"/>
      <c r="G92" s="8"/>
    </row>
    <row r="93" spans="2:7" x14ac:dyDescent="0.2">
      <c r="B93" s="8"/>
      <c r="C93" s="8"/>
      <c r="D93" s="26"/>
      <c r="E93" s="26"/>
      <c r="F93" s="26"/>
      <c r="G93" s="8"/>
    </row>
    <row r="94" spans="2:7" x14ac:dyDescent="0.2">
      <c r="B94" s="8"/>
      <c r="C94" s="8"/>
      <c r="D94" s="26"/>
      <c r="E94" s="26"/>
      <c r="F94" s="26"/>
      <c r="G94" s="8"/>
    </row>
    <row r="95" spans="2:7" x14ac:dyDescent="0.2">
      <c r="B95" s="8"/>
      <c r="C95" s="8"/>
      <c r="D95" s="26"/>
      <c r="E95" s="26"/>
      <c r="F95" s="26"/>
      <c r="G95" s="8"/>
    </row>
    <row r="96" spans="2:7" x14ac:dyDescent="0.2">
      <c r="B96" s="8"/>
      <c r="C96" s="8"/>
      <c r="D96" s="26"/>
      <c r="E96" s="26"/>
      <c r="F96" s="26"/>
      <c r="G96" s="8"/>
    </row>
    <row r="97" spans="2:7" x14ac:dyDescent="0.2">
      <c r="B97" s="8"/>
      <c r="C97" s="8"/>
      <c r="D97" s="26"/>
      <c r="E97" s="26"/>
      <c r="F97" s="26"/>
      <c r="G97" s="8"/>
    </row>
    <row r="98" spans="2:7" x14ac:dyDescent="0.2">
      <c r="B98" s="8"/>
      <c r="C98" s="8"/>
      <c r="D98" s="26"/>
      <c r="E98" s="26"/>
      <c r="F98" s="26"/>
      <c r="G98" s="8"/>
    </row>
    <row r="99" spans="2:7" x14ac:dyDescent="0.2">
      <c r="B99" s="8"/>
      <c r="C99" s="8"/>
      <c r="D99" s="26"/>
      <c r="E99" s="26"/>
      <c r="F99" s="26"/>
      <c r="G99" s="8"/>
    </row>
    <row r="100" spans="2:7" x14ac:dyDescent="0.2">
      <c r="B100" s="8"/>
      <c r="C100" s="8"/>
      <c r="D100" s="26"/>
      <c r="E100" s="26"/>
      <c r="F100" s="26"/>
      <c r="G100" s="8"/>
    </row>
    <row r="101" spans="2:7" x14ac:dyDescent="0.2">
      <c r="B101" s="8"/>
      <c r="C101" s="8"/>
      <c r="D101" s="26"/>
      <c r="E101" s="26"/>
      <c r="F101" s="26"/>
      <c r="G101" s="8"/>
    </row>
    <row r="102" spans="2:7" x14ac:dyDescent="0.2">
      <c r="B102" s="8"/>
      <c r="C102" s="8"/>
      <c r="D102" s="26"/>
      <c r="E102" s="26"/>
      <c r="F102" s="26"/>
      <c r="G102" s="8"/>
    </row>
    <row r="103" spans="2:7" x14ac:dyDescent="0.2">
      <c r="B103" s="8"/>
      <c r="C103" s="8"/>
      <c r="D103" s="26"/>
      <c r="E103" s="26"/>
      <c r="F103" s="26"/>
      <c r="G103" s="8"/>
    </row>
    <row r="104" spans="2:7" x14ac:dyDescent="0.2">
      <c r="B104" s="8"/>
      <c r="C104" s="8"/>
      <c r="D104" s="26"/>
      <c r="E104" s="26"/>
      <c r="F104" s="26"/>
      <c r="G104" s="8"/>
    </row>
    <row r="105" spans="2:7" x14ac:dyDescent="0.2">
      <c r="B105" s="8"/>
      <c r="C105" s="8"/>
      <c r="D105" s="26"/>
      <c r="E105" s="26"/>
      <c r="F105" s="26"/>
      <c r="G105" s="8"/>
    </row>
    <row r="106" spans="2:7" x14ac:dyDescent="0.2">
      <c r="B106" s="8"/>
      <c r="C106" s="8"/>
      <c r="D106" s="26"/>
      <c r="E106" s="26"/>
      <c r="F106" s="26"/>
      <c r="G106" s="8"/>
    </row>
    <row r="107" spans="2:7" x14ac:dyDescent="0.2">
      <c r="B107" s="8"/>
      <c r="C107" s="8"/>
      <c r="D107" s="26"/>
      <c r="E107" s="26"/>
      <c r="F107" s="26"/>
      <c r="G107" s="8"/>
    </row>
    <row r="108" spans="2:7" x14ac:dyDescent="0.2">
      <c r="B108" s="8"/>
      <c r="C108" s="8"/>
      <c r="D108" s="26"/>
      <c r="E108" s="26"/>
      <c r="F108" s="26"/>
      <c r="G108" s="8"/>
    </row>
    <row r="109" spans="2:7" x14ac:dyDescent="0.2">
      <c r="B109" s="8"/>
      <c r="C109" s="8"/>
      <c r="D109" s="26"/>
      <c r="E109" s="26"/>
      <c r="F109" s="26"/>
      <c r="G109" s="8"/>
    </row>
    <row r="110" spans="2:7" x14ac:dyDescent="0.2">
      <c r="B110" s="8"/>
      <c r="C110" s="8"/>
      <c r="D110" s="26"/>
      <c r="E110" s="26"/>
      <c r="F110" s="26"/>
      <c r="G110" s="8"/>
    </row>
    <row r="111" spans="2:7" x14ac:dyDescent="0.2">
      <c r="B111" s="8"/>
      <c r="C111" s="8"/>
      <c r="D111" s="26"/>
      <c r="E111" s="26"/>
      <c r="F111" s="26"/>
      <c r="G111" s="8"/>
    </row>
    <row r="112" spans="2:7" x14ac:dyDescent="0.2">
      <c r="B112" s="8"/>
      <c r="C112" s="8"/>
      <c r="D112" s="26"/>
      <c r="E112" s="26"/>
      <c r="F112" s="26"/>
      <c r="G112" s="8"/>
    </row>
    <row r="113" spans="2:7" x14ac:dyDescent="0.2">
      <c r="B113" s="8"/>
      <c r="C113" s="8"/>
      <c r="D113" s="26"/>
      <c r="E113" s="26"/>
      <c r="F113" s="26"/>
      <c r="G113" s="8"/>
    </row>
    <row r="114" spans="2:7" x14ac:dyDescent="0.2">
      <c r="B114" s="8"/>
      <c r="C114" s="8"/>
      <c r="D114" s="26"/>
      <c r="E114" s="26"/>
      <c r="F114" s="26"/>
      <c r="G114" s="8"/>
    </row>
    <row r="115" spans="2:7" x14ac:dyDescent="0.2">
      <c r="B115" s="8"/>
      <c r="C115" s="8"/>
      <c r="D115" s="26"/>
      <c r="E115" s="26"/>
      <c r="F115" s="26"/>
      <c r="G115" s="8"/>
    </row>
    <row r="116" spans="2:7" x14ac:dyDescent="0.2">
      <c r="B116" s="8"/>
      <c r="C116" s="8"/>
      <c r="D116" s="26"/>
      <c r="E116" s="26"/>
      <c r="F116" s="26"/>
      <c r="G116" s="8"/>
    </row>
    <row r="117" spans="2:7" x14ac:dyDescent="0.2">
      <c r="B117" s="8"/>
      <c r="C117" s="8"/>
      <c r="D117" s="26"/>
      <c r="E117" s="26"/>
      <c r="F117" s="26"/>
      <c r="G117" s="8"/>
    </row>
    <row r="118" spans="2:7" x14ac:dyDescent="0.2">
      <c r="B118" s="8"/>
      <c r="C118" s="8"/>
      <c r="D118" s="26"/>
      <c r="E118" s="26"/>
      <c r="F118" s="26"/>
      <c r="G118" s="8"/>
    </row>
    <row r="119" spans="2:7" x14ac:dyDescent="0.2">
      <c r="B119" s="8"/>
      <c r="C119" s="8"/>
      <c r="D119" s="26"/>
      <c r="E119" s="26"/>
      <c r="F119" s="26"/>
      <c r="G119" s="8"/>
    </row>
    <row r="120" spans="2:7" x14ac:dyDescent="0.2">
      <c r="B120" s="8"/>
      <c r="C120" s="8"/>
      <c r="D120" s="26"/>
      <c r="E120" s="26"/>
      <c r="F120" s="26"/>
      <c r="G120" s="8"/>
    </row>
    <row r="121" spans="2:7" x14ac:dyDescent="0.2">
      <c r="B121" s="8"/>
      <c r="C121" s="8"/>
      <c r="D121" s="26"/>
      <c r="E121" s="26"/>
      <c r="F121" s="26"/>
      <c r="G121" s="8"/>
    </row>
    <row r="122" spans="2:7" x14ac:dyDescent="0.2">
      <c r="B122" s="8"/>
      <c r="C122" s="8"/>
      <c r="D122" s="26"/>
      <c r="E122" s="26"/>
      <c r="F122" s="26"/>
      <c r="G122" s="8"/>
    </row>
    <row r="123" spans="2:7" x14ac:dyDescent="0.2">
      <c r="B123" s="8"/>
      <c r="C123" s="8"/>
      <c r="D123" s="26"/>
      <c r="E123" s="26"/>
      <c r="F123" s="26"/>
      <c r="G123" s="8"/>
    </row>
    <row r="124" spans="2:7" x14ac:dyDescent="0.2">
      <c r="B124" s="8"/>
      <c r="C124" s="8"/>
      <c r="D124" s="26"/>
      <c r="E124" s="26"/>
      <c r="F124" s="26"/>
      <c r="G124" s="8"/>
    </row>
    <row r="125" spans="2:7" x14ac:dyDescent="0.2">
      <c r="B125" s="8"/>
      <c r="C125" s="8"/>
      <c r="D125" s="26"/>
      <c r="E125" s="26"/>
      <c r="F125" s="26"/>
      <c r="G125" s="8"/>
    </row>
    <row r="126" spans="2:7" x14ac:dyDescent="0.2">
      <c r="B126" s="8"/>
      <c r="C126" s="8"/>
      <c r="D126" s="26"/>
      <c r="E126" s="26"/>
      <c r="F126" s="26"/>
      <c r="G126" s="8"/>
    </row>
    <row r="127" spans="2:7" x14ac:dyDescent="0.2">
      <c r="B127" s="8"/>
      <c r="C127" s="8"/>
      <c r="D127" s="26"/>
      <c r="E127" s="26"/>
      <c r="F127" s="26"/>
      <c r="G127" s="8"/>
    </row>
    <row r="128" spans="2:7" x14ac:dyDescent="0.2">
      <c r="B128" s="8"/>
      <c r="C128" s="8"/>
      <c r="D128" s="26"/>
      <c r="E128" s="26"/>
      <c r="F128" s="26"/>
      <c r="G128" s="8"/>
    </row>
    <row r="129" spans="2:7" x14ac:dyDescent="0.2">
      <c r="B129" s="8"/>
      <c r="C129" s="8"/>
      <c r="D129" s="26"/>
      <c r="E129" s="26"/>
      <c r="F129" s="26"/>
      <c r="G129" s="8"/>
    </row>
    <row r="130" spans="2:7" x14ac:dyDescent="0.2">
      <c r="B130" s="8"/>
      <c r="C130" s="8"/>
      <c r="D130" s="26"/>
      <c r="E130" s="26"/>
      <c r="F130" s="26"/>
      <c r="G130" s="8"/>
    </row>
    <row r="131" spans="2:7" x14ac:dyDescent="0.2">
      <c r="B131" s="8"/>
      <c r="C131" s="8"/>
      <c r="D131" s="26"/>
      <c r="E131" s="26"/>
      <c r="F131" s="26"/>
      <c r="G131" s="8"/>
    </row>
    <row r="132" spans="2:7" x14ac:dyDescent="0.2">
      <c r="B132" s="8"/>
      <c r="C132" s="8"/>
      <c r="D132" s="26"/>
      <c r="E132" s="26"/>
      <c r="F132" s="26"/>
      <c r="G132" s="8"/>
    </row>
    <row r="133" spans="2:7" x14ac:dyDescent="0.2">
      <c r="B133" s="8"/>
      <c r="C133" s="8"/>
      <c r="D133" s="26"/>
      <c r="E133" s="26"/>
      <c r="F133" s="26"/>
      <c r="G133" s="8"/>
    </row>
    <row r="134" spans="2:7" x14ac:dyDescent="0.2">
      <c r="B134" s="8"/>
      <c r="C134" s="8"/>
      <c r="D134" s="26"/>
      <c r="E134" s="26"/>
      <c r="F134" s="26"/>
      <c r="G134" s="8"/>
    </row>
    <row r="135" spans="2:7" x14ac:dyDescent="0.2">
      <c r="B135" s="8"/>
      <c r="C135" s="8"/>
      <c r="D135" s="26"/>
      <c r="E135" s="26"/>
      <c r="F135" s="26"/>
      <c r="G135" s="8"/>
    </row>
    <row r="136" spans="2:7" x14ac:dyDescent="0.2">
      <c r="B136" s="8"/>
      <c r="C136" s="8"/>
      <c r="D136" s="26"/>
      <c r="E136" s="26"/>
      <c r="F136" s="26"/>
      <c r="G136" s="8"/>
    </row>
    <row r="137" spans="2:7" x14ac:dyDescent="0.2">
      <c r="B137" s="8"/>
      <c r="C137" s="8"/>
      <c r="D137" s="26"/>
      <c r="E137" s="26"/>
      <c r="F137" s="26"/>
      <c r="G137" s="8"/>
    </row>
    <row r="138" spans="2:7" x14ac:dyDescent="0.2">
      <c r="B138" s="8"/>
      <c r="C138" s="8"/>
      <c r="D138" s="26"/>
      <c r="E138" s="26"/>
      <c r="F138" s="26"/>
      <c r="G138" s="8"/>
    </row>
    <row r="139" spans="2:7" x14ac:dyDescent="0.2">
      <c r="B139" s="8"/>
      <c r="C139" s="8"/>
      <c r="D139" s="26"/>
      <c r="E139" s="26"/>
      <c r="F139" s="26"/>
      <c r="G139" s="8"/>
    </row>
    <row r="140" spans="2:7" x14ac:dyDescent="0.2">
      <c r="B140" s="8"/>
      <c r="C140" s="8"/>
      <c r="D140" s="26"/>
      <c r="E140" s="26"/>
      <c r="F140" s="26"/>
      <c r="G140" s="8"/>
    </row>
    <row r="141" spans="2:7" x14ac:dyDescent="0.2">
      <c r="B141" s="8"/>
      <c r="C141" s="8"/>
      <c r="D141" s="26"/>
      <c r="E141" s="26"/>
      <c r="F141" s="26"/>
      <c r="G141" s="8"/>
    </row>
    <row r="142" spans="2:7" x14ac:dyDescent="0.2">
      <c r="B142" s="8"/>
      <c r="C142" s="8"/>
      <c r="D142" s="26"/>
      <c r="E142" s="26"/>
      <c r="F142" s="26"/>
      <c r="G142" s="8"/>
    </row>
    <row r="143" spans="2:7" x14ac:dyDescent="0.2">
      <c r="B143" s="8"/>
      <c r="C143" s="8"/>
      <c r="D143" s="26"/>
      <c r="E143" s="26"/>
      <c r="F143" s="26"/>
      <c r="G143" s="8"/>
    </row>
    <row r="144" spans="2:7" x14ac:dyDescent="0.2">
      <c r="B144" s="8"/>
      <c r="C144" s="8"/>
      <c r="D144" s="26"/>
      <c r="E144" s="26"/>
      <c r="F144" s="26"/>
      <c r="G144" s="8"/>
    </row>
    <row r="145" spans="2:7" x14ac:dyDescent="0.2">
      <c r="B145" s="8"/>
      <c r="C145" s="8"/>
      <c r="D145" s="26"/>
      <c r="E145" s="26"/>
      <c r="F145" s="26"/>
      <c r="G145" s="8"/>
    </row>
    <row r="146" spans="2:7" x14ac:dyDescent="0.2">
      <c r="B146" s="8"/>
      <c r="C146" s="8"/>
      <c r="D146" s="26"/>
      <c r="E146" s="26"/>
      <c r="F146" s="26"/>
      <c r="G146" s="8"/>
    </row>
    <row r="147" spans="2:7" x14ac:dyDescent="0.2">
      <c r="B147" s="8"/>
      <c r="C147" s="8"/>
      <c r="D147" s="26"/>
      <c r="E147" s="26"/>
      <c r="F147" s="26"/>
      <c r="G147" s="8"/>
    </row>
    <row r="148" spans="2:7" x14ac:dyDescent="0.2">
      <c r="B148" s="8"/>
      <c r="C148" s="8"/>
      <c r="D148" s="26"/>
      <c r="E148" s="26"/>
      <c r="F148" s="26"/>
      <c r="G148" s="8"/>
    </row>
    <row r="149" spans="2:7" x14ac:dyDescent="0.2">
      <c r="B149" s="8"/>
      <c r="C149" s="8"/>
      <c r="D149" s="26"/>
      <c r="E149" s="26"/>
      <c r="F149" s="26"/>
      <c r="G149" s="8"/>
    </row>
    <row r="150" spans="2:7" x14ac:dyDescent="0.2">
      <c r="B150" s="8"/>
      <c r="C150" s="8"/>
      <c r="D150" s="26"/>
      <c r="E150" s="26"/>
      <c r="F150" s="26"/>
      <c r="G150" s="8"/>
    </row>
    <row r="151" spans="2:7" x14ac:dyDescent="0.2">
      <c r="B151" s="8"/>
      <c r="C151" s="8"/>
      <c r="D151" s="26"/>
      <c r="E151" s="26"/>
      <c r="F151" s="26"/>
      <c r="G151" s="8"/>
    </row>
    <row r="152" spans="2:7" x14ac:dyDescent="0.2">
      <c r="B152" s="8"/>
      <c r="C152" s="8"/>
      <c r="D152" s="26"/>
      <c r="E152" s="26"/>
      <c r="F152" s="26"/>
      <c r="G152" s="8"/>
    </row>
    <row r="153" spans="2:7" x14ac:dyDescent="0.2">
      <c r="B153" s="8"/>
      <c r="C153" s="8"/>
      <c r="D153" s="26"/>
      <c r="E153" s="26"/>
      <c r="F153" s="26"/>
      <c r="G153" s="8"/>
    </row>
    <row r="154" spans="2:7" x14ac:dyDescent="0.2">
      <c r="B154" s="8"/>
      <c r="C154" s="8"/>
      <c r="D154" s="26"/>
      <c r="E154" s="26"/>
      <c r="F154" s="26"/>
      <c r="G154" s="8"/>
    </row>
    <row r="155" spans="2:7" x14ac:dyDescent="0.2">
      <c r="B155" s="8"/>
      <c r="C155" s="8"/>
      <c r="D155" s="26"/>
      <c r="E155" s="26"/>
      <c r="F155" s="26"/>
      <c r="G155" s="8"/>
    </row>
    <row r="156" spans="2:7" x14ac:dyDescent="0.2">
      <c r="B156" s="8"/>
      <c r="C156" s="8"/>
      <c r="D156" s="26"/>
      <c r="E156" s="26"/>
      <c r="F156" s="26"/>
      <c r="G156" s="8"/>
    </row>
    <row r="157" spans="2:7" x14ac:dyDescent="0.2">
      <c r="B157" s="8"/>
      <c r="C157" s="8"/>
      <c r="D157" s="26"/>
      <c r="E157" s="26"/>
      <c r="F157" s="26"/>
      <c r="G157" s="8"/>
    </row>
    <row r="158" spans="2:7" x14ac:dyDescent="0.2">
      <c r="B158" s="8"/>
      <c r="C158" s="8"/>
      <c r="D158" s="26"/>
      <c r="E158" s="26"/>
      <c r="F158" s="26"/>
      <c r="G158" s="8"/>
    </row>
    <row r="159" spans="2:7" x14ac:dyDescent="0.2">
      <c r="B159" s="8"/>
      <c r="C159" s="8"/>
      <c r="D159" s="26"/>
      <c r="E159" s="26"/>
      <c r="F159" s="26"/>
      <c r="G159" s="8"/>
    </row>
    <row r="160" spans="2:7" x14ac:dyDescent="0.2">
      <c r="B160" s="8"/>
      <c r="C160" s="8"/>
      <c r="D160" s="26"/>
      <c r="E160" s="26"/>
      <c r="F160" s="26"/>
      <c r="G160" s="8"/>
    </row>
    <row r="161" spans="2:7" x14ac:dyDescent="0.2">
      <c r="B161" s="8"/>
      <c r="C161" s="8"/>
      <c r="D161" s="26"/>
      <c r="E161" s="26"/>
      <c r="F161" s="26"/>
      <c r="G161" s="8"/>
    </row>
    <row r="162" spans="2:7" x14ac:dyDescent="0.2">
      <c r="B162" s="8"/>
      <c r="C162" s="8"/>
      <c r="D162" s="26"/>
      <c r="E162" s="26"/>
      <c r="F162" s="26"/>
      <c r="G162" s="8"/>
    </row>
    <row r="163" spans="2:7" x14ac:dyDescent="0.2">
      <c r="B163" s="8"/>
      <c r="C163" s="8"/>
      <c r="D163" s="26"/>
      <c r="E163" s="26"/>
      <c r="F163" s="26"/>
      <c r="G163" s="8"/>
    </row>
    <row r="164" spans="2:7" x14ac:dyDescent="0.2">
      <c r="B164" s="8"/>
      <c r="C164" s="8"/>
      <c r="D164" s="26"/>
      <c r="E164" s="26"/>
      <c r="F164" s="26"/>
      <c r="G164" s="8"/>
    </row>
    <row r="165" spans="2:7" x14ac:dyDescent="0.2">
      <c r="B165" s="8"/>
      <c r="C165" s="8"/>
      <c r="D165" s="26"/>
      <c r="E165" s="26"/>
      <c r="F165" s="26"/>
      <c r="G165" s="8"/>
    </row>
    <row r="166" spans="2:7" x14ac:dyDescent="0.2">
      <c r="B166" s="8"/>
      <c r="C166" s="8"/>
      <c r="D166" s="26"/>
      <c r="E166" s="26"/>
      <c r="F166" s="26"/>
      <c r="G166" s="8"/>
    </row>
    <row r="167" spans="2:7" x14ac:dyDescent="0.2">
      <c r="B167" s="8"/>
      <c r="C167" s="8"/>
      <c r="D167" s="26"/>
      <c r="E167" s="26"/>
      <c r="F167" s="26"/>
      <c r="G167" s="8"/>
    </row>
    <row r="168" spans="2:7" x14ac:dyDescent="0.2">
      <c r="B168" s="8"/>
      <c r="C168" s="8"/>
      <c r="D168" s="26"/>
      <c r="E168" s="26"/>
      <c r="F168" s="26"/>
      <c r="G168" s="8"/>
    </row>
    <row r="169" spans="2:7" x14ac:dyDescent="0.2">
      <c r="B169" s="8"/>
      <c r="C169" s="8"/>
      <c r="D169" s="26"/>
      <c r="E169" s="26"/>
      <c r="F169" s="26"/>
      <c r="G169" s="8"/>
    </row>
    <row r="170" spans="2:7" x14ac:dyDescent="0.2">
      <c r="B170" s="8"/>
      <c r="C170" s="8"/>
      <c r="D170" s="26"/>
      <c r="E170" s="26"/>
      <c r="F170" s="26"/>
      <c r="G170" s="8"/>
    </row>
    <row r="171" spans="2:7" x14ac:dyDescent="0.2">
      <c r="B171" s="8"/>
      <c r="C171" s="8"/>
      <c r="D171" s="26"/>
      <c r="E171" s="26"/>
      <c r="F171" s="26"/>
      <c r="G171" s="8"/>
    </row>
    <row r="172" spans="2:7" x14ac:dyDescent="0.2">
      <c r="B172" s="8"/>
      <c r="C172" s="8"/>
      <c r="D172" s="26"/>
      <c r="E172" s="26"/>
      <c r="F172" s="26"/>
      <c r="G172" s="8"/>
    </row>
    <row r="173" spans="2:7" x14ac:dyDescent="0.2">
      <c r="B173" s="8"/>
      <c r="C173" s="8"/>
      <c r="D173" s="26"/>
      <c r="E173" s="26"/>
      <c r="F173" s="26"/>
      <c r="G173" s="8"/>
    </row>
    <row r="174" spans="2:7" x14ac:dyDescent="0.2">
      <c r="B174" s="8"/>
      <c r="C174" s="8"/>
      <c r="D174" s="26"/>
      <c r="E174" s="26"/>
      <c r="F174" s="26"/>
      <c r="G174" s="8"/>
    </row>
    <row r="175" spans="2:7" x14ac:dyDescent="0.2">
      <c r="B175" s="8"/>
      <c r="C175" s="8"/>
      <c r="D175" s="26"/>
      <c r="E175" s="26"/>
      <c r="F175" s="26"/>
      <c r="G175" s="8"/>
    </row>
    <row r="176" spans="2:7" x14ac:dyDescent="0.2">
      <c r="B176" s="8"/>
      <c r="C176" s="8"/>
      <c r="D176" s="26"/>
      <c r="E176" s="26"/>
      <c r="F176" s="26"/>
      <c r="G176" s="8"/>
    </row>
    <row r="177" spans="2:7" x14ac:dyDescent="0.2">
      <c r="B177" s="8"/>
      <c r="C177" s="8"/>
      <c r="D177" s="26"/>
      <c r="E177" s="26"/>
      <c r="F177" s="26"/>
      <c r="G177" s="8"/>
    </row>
    <row r="178" spans="2:7" x14ac:dyDescent="0.2">
      <c r="B178" s="8"/>
      <c r="C178" s="8"/>
      <c r="D178" s="26"/>
      <c r="E178" s="26"/>
      <c r="F178" s="26"/>
      <c r="G178" s="8"/>
    </row>
    <row r="179" spans="2:7" x14ac:dyDescent="0.2">
      <c r="B179" s="8"/>
      <c r="C179" s="8"/>
      <c r="D179" s="26"/>
      <c r="E179" s="26"/>
      <c r="F179" s="26"/>
      <c r="G179" s="8"/>
    </row>
    <row r="180" spans="2:7" x14ac:dyDescent="0.2">
      <c r="B180" s="8"/>
      <c r="C180" s="8"/>
      <c r="D180" s="26"/>
      <c r="E180" s="26"/>
      <c r="F180" s="26"/>
      <c r="G180" s="8"/>
    </row>
    <row r="181" spans="2:7" x14ac:dyDescent="0.2">
      <c r="B181" s="8"/>
      <c r="C181" s="8"/>
      <c r="D181" s="26"/>
      <c r="E181" s="26"/>
      <c r="F181" s="26"/>
      <c r="G181" s="8"/>
    </row>
    <row r="182" spans="2:7" x14ac:dyDescent="0.2">
      <c r="B182" s="8"/>
      <c r="C182" s="8"/>
      <c r="D182" s="26"/>
      <c r="E182" s="26"/>
      <c r="F182" s="26"/>
      <c r="G182" s="8"/>
    </row>
    <row r="183" spans="2:7" x14ac:dyDescent="0.2">
      <c r="B183" s="8"/>
      <c r="C183" s="8"/>
      <c r="D183" s="26"/>
      <c r="E183" s="26"/>
      <c r="F183" s="26"/>
      <c r="G183" s="8"/>
    </row>
    <row r="184" spans="2:7" x14ac:dyDescent="0.2">
      <c r="B184" s="8"/>
      <c r="C184" s="8"/>
      <c r="D184" s="26"/>
      <c r="E184" s="26"/>
      <c r="F184" s="26"/>
      <c r="G184" s="8"/>
    </row>
    <row r="185" spans="2:7" x14ac:dyDescent="0.2">
      <c r="B185" s="8"/>
      <c r="C185" s="8"/>
      <c r="D185" s="26"/>
      <c r="E185" s="26"/>
      <c r="F185" s="26"/>
      <c r="G185" s="8"/>
    </row>
    <row r="186" spans="2:7" x14ac:dyDescent="0.2">
      <c r="B186" s="8"/>
      <c r="C186" s="8"/>
      <c r="D186" s="26"/>
      <c r="E186" s="26"/>
      <c r="F186" s="26"/>
      <c r="G186" s="8"/>
    </row>
    <row r="187" spans="2:7" x14ac:dyDescent="0.2">
      <c r="B187" s="8"/>
      <c r="C187" s="8"/>
      <c r="D187" s="26"/>
      <c r="E187" s="26"/>
      <c r="F187" s="26"/>
      <c r="G187" s="8"/>
    </row>
    <row r="188" spans="2:7" x14ac:dyDescent="0.2">
      <c r="B188" s="8"/>
      <c r="C188" s="8"/>
      <c r="D188" s="26"/>
      <c r="E188" s="26"/>
      <c r="F188" s="26"/>
      <c r="G188" s="8"/>
    </row>
    <row r="189" spans="2:7" x14ac:dyDescent="0.2">
      <c r="B189" s="8"/>
      <c r="C189" s="8"/>
      <c r="D189" s="26"/>
      <c r="E189" s="26"/>
      <c r="F189" s="26"/>
      <c r="G189" s="8"/>
    </row>
    <row r="190" spans="2:7" x14ac:dyDescent="0.2">
      <c r="B190" s="8"/>
      <c r="C190" s="8"/>
      <c r="D190" s="26"/>
      <c r="E190" s="26"/>
      <c r="F190" s="26"/>
      <c r="G190" s="8"/>
    </row>
    <row r="191" spans="2:7" x14ac:dyDescent="0.2">
      <c r="B191" s="8"/>
      <c r="C191" s="8"/>
      <c r="D191" s="26"/>
      <c r="E191" s="26"/>
      <c r="F191" s="26"/>
      <c r="G191" s="8"/>
    </row>
    <row r="192" spans="2:7" x14ac:dyDescent="0.2">
      <c r="B192" s="8"/>
      <c r="C192" s="8"/>
      <c r="D192" s="26"/>
      <c r="E192" s="26"/>
      <c r="F192" s="26"/>
      <c r="G192" s="8"/>
    </row>
    <row r="193" spans="2:7" x14ac:dyDescent="0.2">
      <c r="B193" s="8"/>
      <c r="C193" s="8"/>
      <c r="D193" s="26"/>
      <c r="E193" s="26"/>
      <c r="F193" s="26"/>
      <c r="G193" s="8"/>
    </row>
    <row r="194" spans="2:7" x14ac:dyDescent="0.2">
      <c r="B194" s="8"/>
      <c r="C194" s="8"/>
      <c r="D194" s="26"/>
      <c r="E194" s="26"/>
      <c r="F194" s="26"/>
      <c r="G194" s="8"/>
    </row>
    <row r="195" spans="2:7" x14ac:dyDescent="0.2">
      <c r="B195" s="8"/>
      <c r="C195" s="8"/>
      <c r="D195" s="26"/>
      <c r="E195" s="26"/>
      <c r="F195" s="26"/>
      <c r="G195" s="8"/>
    </row>
    <row r="196" spans="2:7" x14ac:dyDescent="0.2">
      <c r="B196" s="8"/>
      <c r="C196" s="8"/>
      <c r="D196" s="26"/>
      <c r="E196" s="26"/>
      <c r="F196" s="26"/>
      <c r="G196" s="8"/>
    </row>
    <row r="197" spans="2:7" x14ac:dyDescent="0.2">
      <c r="B197" s="8"/>
      <c r="C197" s="8"/>
      <c r="D197" s="26"/>
      <c r="E197" s="26"/>
      <c r="F197" s="26"/>
      <c r="G197" s="8"/>
    </row>
    <row r="198" spans="2:7" x14ac:dyDescent="0.2">
      <c r="B198" s="8"/>
      <c r="C198" s="8"/>
      <c r="D198" s="26"/>
      <c r="E198" s="26"/>
      <c r="F198" s="26"/>
      <c r="G198" s="8"/>
    </row>
    <row r="199" spans="2:7" x14ac:dyDescent="0.2">
      <c r="B199" s="8"/>
      <c r="C199" s="8"/>
      <c r="D199" s="26"/>
      <c r="E199" s="26"/>
      <c r="F199" s="26"/>
      <c r="G199" s="8"/>
    </row>
    <row r="200" spans="2:7" x14ac:dyDescent="0.2">
      <c r="B200" s="8"/>
      <c r="C200" s="8"/>
      <c r="D200" s="26"/>
      <c r="E200" s="26"/>
      <c r="F200" s="26"/>
      <c r="G200" s="8"/>
    </row>
    <row r="201" spans="2:7" x14ac:dyDescent="0.2">
      <c r="B201" s="8"/>
      <c r="C201" s="8"/>
      <c r="D201" s="26"/>
      <c r="E201" s="26"/>
      <c r="F201" s="26"/>
      <c r="G201" s="8"/>
    </row>
    <row r="202" spans="2:7" x14ac:dyDescent="0.2">
      <c r="B202" s="8"/>
      <c r="C202" s="8"/>
      <c r="D202" s="26"/>
      <c r="E202" s="26"/>
      <c r="F202" s="26"/>
      <c r="G202" s="8"/>
    </row>
    <row r="203" spans="2:7" x14ac:dyDescent="0.2">
      <c r="B203" s="8"/>
      <c r="C203" s="8"/>
      <c r="D203" s="26"/>
      <c r="E203" s="26"/>
      <c r="F203" s="26"/>
      <c r="G203" s="8"/>
    </row>
    <row r="204" spans="2:7" x14ac:dyDescent="0.2">
      <c r="B204" s="8"/>
      <c r="C204" s="8"/>
      <c r="D204" s="26"/>
      <c r="E204" s="26"/>
      <c r="F204" s="26"/>
      <c r="G204" s="8"/>
    </row>
    <row r="205" spans="2:7" x14ac:dyDescent="0.2">
      <c r="B205" s="8"/>
      <c r="C205" s="8"/>
      <c r="D205" s="26"/>
      <c r="E205" s="26"/>
      <c r="F205" s="26"/>
      <c r="G205" s="8"/>
    </row>
    <row r="206" spans="2:7" x14ac:dyDescent="0.2">
      <c r="B206" s="8"/>
      <c r="C206" s="8"/>
      <c r="D206" s="26"/>
      <c r="E206" s="26"/>
      <c r="F206" s="26"/>
      <c r="G206" s="8"/>
    </row>
    <row r="207" spans="2:7" x14ac:dyDescent="0.2">
      <c r="B207" s="8"/>
      <c r="C207" s="8"/>
      <c r="D207" s="26"/>
      <c r="E207" s="26"/>
      <c r="F207" s="26"/>
      <c r="G207" s="8"/>
    </row>
    <row r="208" spans="2:7" x14ac:dyDescent="0.2">
      <c r="B208" s="8"/>
      <c r="C208" s="8"/>
      <c r="D208" s="26"/>
      <c r="E208" s="26"/>
      <c r="F208" s="26"/>
      <c r="G208" s="8"/>
    </row>
    <row r="209" spans="2:7" x14ac:dyDescent="0.2">
      <c r="B209" s="8"/>
      <c r="C209" s="8"/>
      <c r="D209" s="26"/>
      <c r="E209" s="26"/>
      <c r="F209" s="26"/>
      <c r="G209" s="8"/>
    </row>
    <row r="210" spans="2:7" x14ac:dyDescent="0.2">
      <c r="B210" s="8"/>
      <c r="C210" s="8"/>
      <c r="D210" s="26"/>
      <c r="E210" s="26"/>
      <c r="F210" s="26"/>
      <c r="G210" s="8"/>
    </row>
    <row r="211" spans="2:7" x14ac:dyDescent="0.2">
      <c r="B211" s="8"/>
      <c r="C211" s="8"/>
      <c r="D211" s="26"/>
      <c r="E211" s="26"/>
      <c r="F211" s="26"/>
      <c r="G211" s="8"/>
    </row>
    <row r="212" spans="2:7" x14ac:dyDescent="0.2">
      <c r="B212" s="8"/>
      <c r="C212" s="8"/>
      <c r="D212" s="26"/>
      <c r="E212" s="26"/>
      <c r="F212" s="26"/>
      <c r="G212" s="8"/>
    </row>
    <row r="213" spans="2:7" x14ac:dyDescent="0.2">
      <c r="B213" s="8"/>
      <c r="C213" s="8"/>
      <c r="D213" s="26"/>
      <c r="E213" s="26"/>
      <c r="F213" s="26"/>
      <c r="G213" s="8"/>
    </row>
    <row r="214" spans="2:7" x14ac:dyDescent="0.2">
      <c r="B214" s="8"/>
      <c r="C214" s="8"/>
      <c r="D214" s="26"/>
      <c r="E214" s="26"/>
      <c r="F214" s="26"/>
      <c r="G214" s="8"/>
    </row>
    <row r="215" spans="2:7" x14ac:dyDescent="0.2">
      <c r="B215" s="8"/>
      <c r="C215" s="8"/>
      <c r="D215" s="26"/>
      <c r="E215" s="26"/>
      <c r="F215" s="26"/>
      <c r="G215" s="8"/>
    </row>
    <row r="216" spans="2:7" x14ac:dyDescent="0.2">
      <c r="B216" s="8"/>
      <c r="C216" s="8"/>
      <c r="D216" s="26"/>
      <c r="E216" s="26"/>
      <c r="F216" s="26"/>
      <c r="G216" s="8"/>
    </row>
    <row r="217" spans="2:7" x14ac:dyDescent="0.2">
      <c r="B217" s="8"/>
      <c r="C217" s="8"/>
      <c r="D217" s="26"/>
      <c r="E217" s="26"/>
      <c r="F217" s="26"/>
      <c r="G217" s="8"/>
    </row>
    <row r="218" spans="2:7" x14ac:dyDescent="0.2">
      <c r="B218" s="8"/>
      <c r="C218" s="8"/>
      <c r="D218" s="26"/>
      <c r="E218" s="26"/>
      <c r="F218" s="26"/>
      <c r="G218" s="8"/>
    </row>
    <row r="219" spans="2:7" x14ac:dyDescent="0.2">
      <c r="B219" s="8"/>
      <c r="C219" s="8"/>
      <c r="D219" s="26"/>
      <c r="E219" s="26"/>
      <c r="F219" s="26"/>
      <c r="G219" s="8"/>
    </row>
    <row r="220" spans="2:7" x14ac:dyDescent="0.2">
      <c r="B220" s="8"/>
      <c r="C220" s="8"/>
      <c r="D220" s="26"/>
      <c r="E220" s="26"/>
      <c r="F220" s="26"/>
      <c r="G220" s="8"/>
    </row>
    <row r="221" spans="2:7" x14ac:dyDescent="0.2">
      <c r="B221" s="8"/>
      <c r="C221" s="8"/>
      <c r="D221" s="26"/>
      <c r="E221" s="26"/>
      <c r="F221" s="26"/>
      <c r="G221" s="8"/>
    </row>
    <row r="222" spans="2:7" x14ac:dyDescent="0.2">
      <c r="B222" s="8"/>
      <c r="C222" s="8"/>
      <c r="D222" s="26"/>
      <c r="E222" s="26"/>
      <c r="F222" s="26"/>
      <c r="G222" s="8"/>
    </row>
    <row r="223" spans="2:7" x14ac:dyDescent="0.2">
      <c r="B223" s="8"/>
      <c r="C223" s="8"/>
      <c r="D223" s="26"/>
      <c r="E223" s="26"/>
      <c r="F223" s="26"/>
      <c r="G223" s="8"/>
    </row>
    <row r="224" spans="2:7" x14ac:dyDescent="0.2">
      <c r="B224" s="8"/>
      <c r="C224" s="8"/>
      <c r="D224" s="26"/>
      <c r="E224" s="26"/>
      <c r="F224" s="26"/>
      <c r="G224" s="8"/>
    </row>
    <row r="225" spans="2:7" x14ac:dyDescent="0.2">
      <c r="B225" s="8"/>
      <c r="C225" s="8"/>
      <c r="D225" s="26"/>
      <c r="E225" s="26"/>
      <c r="F225" s="26"/>
      <c r="G225" s="8"/>
    </row>
    <row r="226" spans="2:7" x14ac:dyDescent="0.2">
      <c r="B226" s="8"/>
      <c r="C226" s="8"/>
      <c r="D226" s="26"/>
      <c r="E226" s="26"/>
      <c r="F226" s="26"/>
      <c r="G226" s="8"/>
    </row>
    <row r="227" spans="2:7" x14ac:dyDescent="0.2">
      <c r="B227" s="8"/>
      <c r="C227" s="8"/>
      <c r="D227" s="26"/>
      <c r="E227" s="26"/>
      <c r="F227" s="26"/>
      <c r="G227" s="8"/>
    </row>
    <row r="228" spans="2:7" x14ac:dyDescent="0.2">
      <c r="G228" s="8"/>
    </row>
    <row r="229" spans="2:7" x14ac:dyDescent="0.2">
      <c r="G229" s="8"/>
    </row>
  </sheetData>
  <sheetProtection algorithmName="SHA-512" hashValue="4eYwVVEnw7f8pntyQyVRSdzIY9X6DsB4ePbOaAPfRJ6nvg4ClfLb1qIjK2f5ZMo6pwLN9lxDvg1ut9aazp4D2A==" saltValue="nihQKCaANPhohIvoHBGe2Q==" spinCount="100000" sheet="1" objects="1" scenarios="1"/>
  <protectedRanges>
    <protectedRange sqref="F10:G13 G16:G24 D21:F24 F4:F7 D16:D20 F26:G33" name="inputs"/>
  </protectedRanges>
  <mergeCells count="37">
    <mergeCell ref="C42:G42"/>
    <mergeCell ref="C43:G43"/>
    <mergeCell ref="C44:G44"/>
    <mergeCell ref="B1:G1"/>
    <mergeCell ref="B2:G2"/>
    <mergeCell ref="C3:F3"/>
    <mergeCell ref="B8:G8"/>
    <mergeCell ref="B39:G39"/>
    <mergeCell ref="C9:F9"/>
    <mergeCell ref="C15:F15"/>
    <mergeCell ref="C25:F25"/>
    <mergeCell ref="C40:G40"/>
    <mergeCell ref="C41:G41"/>
    <mergeCell ref="B18:B19"/>
    <mergeCell ref="C18:C19"/>
    <mergeCell ref="D18:D19"/>
    <mergeCell ref="C4:F4"/>
    <mergeCell ref="C5:F5"/>
    <mergeCell ref="C6:F6"/>
    <mergeCell ref="C10:F10"/>
    <mergeCell ref="C11:F11"/>
    <mergeCell ref="C12:F12"/>
    <mergeCell ref="C13:F13"/>
    <mergeCell ref="C21:F21"/>
    <mergeCell ref="C22:F22"/>
    <mergeCell ref="C23:F23"/>
    <mergeCell ref="C26:F26"/>
    <mergeCell ref="C27:F27"/>
    <mergeCell ref="C28:F28"/>
    <mergeCell ref="C29:F29"/>
    <mergeCell ref="C30:F30"/>
    <mergeCell ref="C36:F36"/>
    <mergeCell ref="C31:F31"/>
    <mergeCell ref="C32:F32"/>
    <mergeCell ref="C33:F33"/>
    <mergeCell ref="C34:F34"/>
    <mergeCell ref="C35:F35"/>
  </mergeCells>
  <conditionalFormatting sqref="G10:G11 G30">
    <cfRule type="expression" dxfId="3" priority="19">
      <formula>#REF!="Error, please review your input"</formula>
    </cfRule>
  </conditionalFormatting>
  <conditionalFormatting sqref="G16:G20">
    <cfRule type="expression" dxfId="2" priority="15">
      <formula>#REF!="Error, please review your input"</formula>
    </cfRule>
  </conditionalFormatting>
  <conditionalFormatting sqref="G26:G27">
    <cfRule type="expression" dxfId="1" priority="11">
      <formula>#REF!="Error, please review your input"</formula>
    </cfRule>
  </conditionalFormatting>
  <conditionalFormatting sqref="G33">
    <cfRule type="expression" dxfId="0" priority="10">
      <formula>#REF!="Error, please review your input"</formula>
    </cfRule>
  </conditionalFormatting>
  <dataValidations count="6">
    <dataValidation type="whole" operator="greaterThanOrEqual" allowBlank="1" showInputMessage="1" showErrorMessage="1" prompt="Data to be entered as whole numbers.If data is not available, please leave the cell blank.If there were no occurence input ''0''" sqref="G24" xr:uid="{8BD97688-6F07-2840-BDFF-6605BDDBB17A}">
      <formula1>0</formula1>
    </dataValidation>
    <dataValidation type="whole" operator="greaterThanOrEqual" allowBlank="1" showInputMessage="1" showErrorMessage="1" errorTitle="Invalid Entry" error="Please enter only numbers." prompt="Data to be entered as whole numbers. If data is not available, please leave the cell blank. If the value is zero, input ''0''" sqref="G4:G6 G10:G13 G26:G27 G16:G18 G20:G23 G30:G31" xr:uid="{71C31D49-90DC-964C-B666-1C7C1CFBEDE8}">
      <formula1>0</formula1>
    </dataValidation>
    <dataValidation type="list" allowBlank="1" showInputMessage="1" showErrorMessage="1" errorTitle="Invalid Entry" error="Please, select your answer from the drop-down menu." prompt="Please, select your answer from the drop-down menu." sqref="D16:D18 D20" xr:uid="{34586B64-418E-1D4B-BE77-C0FF6D8A9E0F}">
      <formula1>Yes_and_No</formula1>
    </dataValidation>
    <dataValidation type="list" allowBlank="1" showInputMessage="1" showErrorMessage="1" errorTitle="Invalid Entry" error="Please, select your answer from the drop-down menu." prompt="Please select your answer from the drop-down menu._x000a_" sqref="G28" xr:uid="{0E286C6F-229F-6C4C-B2C0-C0A5E2B8B4F3}">
      <formula1>Yes_and_No</formula1>
    </dataValidation>
    <dataValidation type="list" allowBlank="1" showInputMessage="1" showErrorMessage="1" errorTitle="Invalid Entry" error="Please, select your answer from the drop-down menu." prompt="Please, select your answer from the drop-down menu." sqref="G29" xr:uid="{5815AD29-D8A0-7F4A-9317-8A2E0D9CAC2E}">
      <formula1>Airside_training</formula1>
    </dataValidation>
    <dataValidation type="list" allowBlank="1" showInputMessage="1" showErrorMessage="1" errorTitle="Invalid Entry" error="Please, select your answer from the drop-down menu." sqref="G36" xr:uid="{21560BB4-EE57-D44C-9654-81374D0CB52D}">
      <formula1>ADP</formula1>
    </dataValidation>
  </dataValidations>
  <hyperlinks>
    <hyperlink ref="B4" location="Definitions!A145:E145" display="SPI-18-A" xr:uid="{1DFA85BB-8B30-924B-BD5D-F86EE398E5B6}"/>
    <hyperlink ref="B5" location="Definitions!A146:E146" display="SPI-18-B" xr:uid="{953FFDF9-00C5-4E45-91F5-3C4E0CE256AE}"/>
    <hyperlink ref="B6" location="Definitions!A147:E147" display="SPI-18-C" xr:uid="{6C5D18EA-B7DD-B74C-85F6-623FE0D96D32}"/>
    <hyperlink ref="B16" location="Definitions!A156:E156" display="SPI-20-A" xr:uid="{E41E51EA-A71B-5A41-B2AD-420CD297A4E1}"/>
    <hyperlink ref="B17" location="Definitions!A157:E157" display="SPI-20-B" xr:uid="{8B2E7B09-44F3-DC44-AD0C-3115DFADA4F4}"/>
    <hyperlink ref="B18" location="Definitions!A158:E158" display="SPI-20-C" xr:uid="{46016F47-FA78-F44D-8643-B036A0F67B32}"/>
    <hyperlink ref="B20" location="Definitions!A159:E159" display="SPI-20-D" xr:uid="{57852672-2D17-A84E-82C4-FAFD87627A21}"/>
    <hyperlink ref="B21" location="Definitions!A160:E160" display="SPI-20-E" xr:uid="{9CB39CF7-9FE7-4544-8CDF-A59C5544564C}"/>
    <hyperlink ref="B22" location="Definitions!A161:E161" display="SPI-20-F" xr:uid="{0C6620C6-8A66-3844-B1CE-41903BB70F16}"/>
    <hyperlink ref="B23" location="Definitions!A162:E162" display="SPI-20-G" xr:uid="{B274774D-8826-9541-A9D8-00980833DDAC}"/>
    <hyperlink ref="B26" location="Definitions!A165:E165" display="SPI-20-A" xr:uid="{D1F7525E-C98C-014A-AA63-144F494862A6}"/>
    <hyperlink ref="B27" location="Definitions!A166:E166" display="SPI-20-B" xr:uid="{EC717E78-0385-B04C-A906-9A83D9A2B60C}"/>
    <hyperlink ref="B28" location="Definitions!A167:E167" display="SPI-20-C" xr:uid="{BA20D88F-2DF7-1346-841D-84CEEDCF951B}"/>
    <hyperlink ref="B29" location="Definitions!A168:E168" display="SPI-20-D" xr:uid="{63F566C7-3F9D-5D4D-9A54-981F57CF4D95}"/>
    <hyperlink ref="B30" location="Definitions!A170:E170" display="SPI-20-F" xr:uid="{A7D422C1-6F02-A047-99EF-84FF48832957}"/>
    <hyperlink ref="B31" location="Definitions!A171:E171" display="SPI-20-G" xr:uid="{05B7D6BF-4084-3B4C-B667-D51F0127910E}"/>
    <hyperlink ref="B32" location="Definitions!A172:E172" display="SPI-20-H" xr:uid="{46D1A156-7BDA-9449-80C2-8BB0AABA9C2D}"/>
    <hyperlink ref="B33" location="Definitions!A173:E173" display="SPI-20-I" xr:uid="{E5C07D83-78B3-0A4A-ACCE-2C413F10B755}"/>
    <hyperlink ref="B34" location="Definitions!A174:E174" display="SPI-20-J" xr:uid="{EF5B46BB-8B99-394F-A2EB-4698F10E54BE}"/>
    <hyperlink ref="B35" location="Definitions!A175:E175" display="SPI-20-K" xr:uid="{728DD9CF-CFF4-A543-968F-916125C0467B}"/>
    <hyperlink ref="B36" location="Definitions!A176:E176" display="SPI-20-L" xr:uid="{808FE14D-0355-A44C-8061-9F94FC840221}"/>
    <hyperlink ref="B13" location="Definitions!A153:E153" display="SPI-19-D" xr:uid="{818522B8-8A0F-B14D-8BA7-2D3234838E3E}"/>
    <hyperlink ref="B12" location="Definitions!A152:E152" display="SPI-19-C" xr:uid="{BD5804EA-E61B-C044-BDF8-C6D0E3C672E7}"/>
    <hyperlink ref="B11" location="Definitions!A151:E151" display="SPI-19-B" xr:uid="{776EFBF1-8DFD-FC4A-BB81-58AD1FE61E91}"/>
    <hyperlink ref="B10" location="Definitions!A150:E150" display="SPI-19-A" xr:uid="{FB9F7963-0D48-AE4F-B02A-893D40F2D62B}"/>
  </hyperlinks>
  <pageMargins left="0.7" right="0.7" top="0.75" bottom="0.75" header="0.3" footer="0.3"/>
  <drawing r:id="rId1"/>
  <extLst>
    <ext xmlns:x14="http://schemas.microsoft.com/office/spreadsheetml/2009/9/main" uri="{CCE6A557-97BC-4b89-ADB6-D9C93CAAB3DF}">
      <x14:dataValidations xmlns:xm="http://schemas.microsoft.com/office/excel/2006/main" count="4">
        <x14:dataValidation type="list" operator="greaterThanOrEqual" allowBlank="1" showInputMessage="1" showErrorMessage="1" errorTitle="Invalid Entry" error="Please enter only numbers." prompt="Please select from drop-down list" xr:uid="{AE83E991-7EF8-FA41-9055-0255A903DF9E}">
          <x14:formula1>
            <xm:f>Data_Validation!$F$76:$F$80</xm:f>
          </x14:formula1>
          <xm:sqref>G19</xm:sqref>
        </x14:dataValidation>
        <x14:dataValidation type="list" allowBlank="1" showInputMessage="1" showErrorMessage="1" errorTitle="Invalid Entry" error="Please, select your answer from the drop-down menu." prompt="Please select yout answer from the drop-down menu._x000a_" xr:uid="{EF15AB85-AF31-1546-A768-B63B17CB04BA}">
          <x14:formula1>
            <xm:f>Data_Validation!$B$76:$B$81</xm:f>
          </x14:formula1>
          <xm:sqref>G33</xm:sqref>
        </x14:dataValidation>
        <x14:dataValidation type="list" allowBlank="1" showInputMessage="1" showErrorMessage="1" errorTitle="Invalid Entry" error="Please, select your answer from the drop-down menu." xr:uid="{05B0FCAB-66F8-6742-BF5D-42A420620F2E}">
          <x14:formula1>
            <xm:f>Data_Validation!$B$12:$B$13</xm:f>
          </x14:formula1>
          <xm:sqref>G34:G35</xm:sqref>
        </x14:dataValidation>
        <x14:dataValidation type="list" operator="greaterThanOrEqual" allowBlank="1" showInputMessage="1" showErrorMessage="1" errorTitle="Invalid Entry" error="Please enter only numbers." prompt="Data to be entered as whole numbers. If data is not available, please leave the cell blank. If the value is zero, input ''0''" xr:uid="{1090BA10-6122-4918-A717-FD29A55C0EB6}">
          <x14:formula1>
            <xm:f>Data_Validation!$B$76:$B$81</xm:f>
          </x14:formula1>
          <xm:sqref>G32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84749-69B2-4B92-A2B0-55DD2186BCB4}">
  <sheetPr codeName="Sheet5">
    <tabColor rgb="FFA8E660"/>
  </sheetPr>
  <dimension ref="A1:H177"/>
  <sheetViews>
    <sheetView zoomScale="130" zoomScaleNormal="130" workbookViewId="0">
      <pane ySplit="2" topLeftCell="A154" activePane="bottomLeft" state="frozen"/>
      <selection pane="bottomLeft" activeCell="A156" sqref="A156:E156"/>
    </sheetView>
  </sheetViews>
  <sheetFormatPr defaultColWidth="8.85546875" defaultRowHeight="14.25" x14ac:dyDescent="0.25"/>
  <cols>
    <col min="1" max="1" width="13.85546875" style="63" customWidth="1"/>
    <col min="2" max="2" width="63.85546875" style="25" bestFit="1" customWidth="1"/>
    <col min="3" max="3" width="82.85546875" style="25" customWidth="1"/>
    <col min="4" max="4" width="30.140625" style="25" customWidth="1"/>
    <col min="5" max="5" width="8.85546875" style="8" hidden="1" customWidth="1"/>
    <col min="6" max="16384" width="8.85546875" style="8"/>
  </cols>
  <sheetData>
    <row r="1" spans="1:4" ht="180" customHeight="1" x14ac:dyDescent="0.25">
      <c r="A1" s="50"/>
      <c r="B1" s="51"/>
      <c r="C1" s="52"/>
      <c r="D1" s="53"/>
    </row>
    <row r="2" spans="1:4" ht="24.95" customHeight="1" thickBot="1" x14ac:dyDescent="0.3">
      <c r="A2" s="54" t="s">
        <v>347</v>
      </c>
      <c r="B2" s="55" t="s">
        <v>348</v>
      </c>
      <c r="C2" s="55" t="s">
        <v>349</v>
      </c>
      <c r="D2" s="55" t="s">
        <v>350</v>
      </c>
    </row>
    <row r="3" spans="1:4" ht="33" customHeight="1" thickTop="1" thickBot="1" x14ac:dyDescent="0.3">
      <c r="A3" s="108"/>
      <c r="B3" s="109"/>
      <c r="C3" s="110" t="s">
        <v>351</v>
      </c>
      <c r="D3" s="109"/>
    </row>
    <row r="4" spans="1:4" s="43" customFormat="1" ht="36.950000000000003" customHeight="1" thickTop="1" thickBot="1" x14ac:dyDescent="0.3">
      <c r="A4" s="81" t="s">
        <v>352</v>
      </c>
      <c r="B4" s="95" t="s">
        <v>353</v>
      </c>
      <c r="C4" s="125"/>
      <c r="D4" s="125"/>
    </row>
    <row r="5" spans="1:4" ht="75.75" customHeight="1" thickTop="1" thickBot="1" x14ac:dyDescent="0.3">
      <c r="A5" s="81">
        <v>1.1000000000000001</v>
      </c>
      <c r="B5" s="147" t="s">
        <v>354</v>
      </c>
      <c r="C5" s="148" t="s">
        <v>355</v>
      </c>
      <c r="D5" s="148" t="s">
        <v>356</v>
      </c>
    </row>
    <row r="6" spans="1:4" ht="61.5" thickTop="1" thickBot="1" x14ac:dyDescent="0.3">
      <c r="A6" s="81">
        <v>1.2</v>
      </c>
      <c r="B6" s="149" t="s">
        <v>2</v>
      </c>
      <c r="C6" s="150" t="s">
        <v>357</v>
      </c>
      <c r="D6" s="111" t="s">
        <v>358</v>
      </c>
    </row>
    <row r="7" spans="1:4" ht="75" customHeight="1" thickTop="1" thickBot="1" x14ac:dyDescent="0.3">
      <c r="A7" s="81">
        <v>1.3</v>
      </c>
      <c r="B7" s="149" t="s">
        <v>3</v>
      </c>
      <c r="C7" s="150" t="s">
        <v>359</v>
      </c>
      <c r="D7" s="150" t="s">
        <v>360</v>
      </c>
    </row>
    <row r="8" spans="1:4" ht="80.25" customHeight="1" thickTop="1" thickBot="1" x14ac:dyDescent="0.3">
      <c r="A8" s="81">
        <v>1.4</v>
      </c>
      <c r="B8" s="149" t="s">
        <v>361</v>
      </c>
      <c r="C8" s="150" t="s">
        <v>362</v>
      </c>
      <c r="D8" s="150" t="s">
        <v>356</v>
      </c>
    </row>
    <row r="9" spans="1:4" ht="90.75" customHeight="1" thickTop="1" thickBot="1" x14ac:dyDescent="0.3">
      <c r="A9" s="81">
        <v>1.5</v>
      </c>
      <c r="B9" s="149" t="s">
        <v>5</v>
      </c>
      <c r="C9" s="150" t="s">
        <v>363</v>
      </c>
      <c r="D9" s="150" t="s">
        <v>356</v>
      </c>
    </row>
    <row r="10" spans="1:4" ht="29.25" customHeight="1" thickTop="1" thickBot="1" x14ac:dyDescent="0.3">
      <c r="A10" s="81">
        <v>1.6</v>
      </c>
      <c r="B10" s="149" t="s">
        <v>6</v>
      </c>
      <c r="C10" s="150" t="s">
        <v>364</v>
      </c>
      <c r="D10" s="150" t="s">
        <v>365</v>
      </c>
    </row>
    <row r="11" spans="1:4" ht="68.25" customHeight="1" thickTop="1" thickBot="1" x14ac:dyDescent="0.3">
      <c r="A11" s="81">
        <v>1.7</v>
      </c>
      <c r="B11" s="149" t="s">
        <v>7</v>
      </c>
      <c r="C11" s="150" t="s">
        <v>366</v>
      </c>
      <c r="D11" s="150" t="s">
        <v>367</v>
      </c>
    </row>
    <row r="12" spans="1:4" ht="78" customHeight="1" thickTop="1" thickBot="1" x14ac:dyDescent="0.3">
      <c r="A12" s="81">
        <v>1.8</v>
      </c>
      <c r="B12" s="149" t="s">
        <v>8</v>
      </c>
      <c r="C12" s="150" t="s">
        <v>368</v>
      </c>
      <c r="D12" s="150" t="s">
        <v>367</v>
      </c>
    </row>
    <row r="13" spans="1:4" ht="55.5" customHeight="1" thickTop="1" thickBot="1" x14ac:dyDescent="0.3">
      <c r="A13" s="81" t="s">
        <v>369</v>
      </c>
      <c r="B13" s="149" t="s">
        <v>9</v>
      </c>
      <c r="C13" s="150" t="s">
        <v>370</v>
      </c>
      <c r="D13" s="150"/>
    </row>
    <row r="14" spans="1:4" ht="66" customHeight="1" thickTop="1" thickBot="1" x14ac:dyDescent="0.3">
      <c r="A14" s="81" t="s">
        <v>10</v>
      </c>
      <c r="B14" s="149" t="s">
        <v>11</v>
      </c>
      <c r="C14" s="150" t="s">
        <v>371</v>
      </c>
      <c r="D14" s="150" t="s">
        <v>367</v>
      </c>
    </row>
    <row r="15" spans="1:4" ht="46.5" thickTop="1" thickBot="1" x14ac:dyDescent="0.3">
      <c r="A15" s="81" t="s">
        <v>12</v>
      </c>
      <c r="B15" s="151" t="s">
        <v>13</v>
      </c>
      <c r="C15" s="152" t="s">
        <v>372</v>
      </c>
      <c r="D15" s="152" t="s">
        <v>367</v>
      </c>
    </row>
    <row r="16" spans="1:4" ht="31.5" thickTop="1" thickBot="1" x14ac:dyDescent="0.3">
      <c r="A16" s="353" t="s">
        <v>14</v>
      </c>
      <c r="B16" s="151" t="s">
        <v>373</v>
      </c>
      <c r="C16" s="152" t="s">
        <v>374</v>
      </c>
      <c r="D16" s="152"/>
    </row>
    <row r="17" spans="1:4" s="43" customFormat="1" ht="57.95" customHeight="1" thickTop="1" thickBot="1" x14ac:dyDescent="0.3">
      <c r="A17" s="81" t="s">
        <v>375</v>
      </c>
      <c r="B17" s="95" t="s">
        <v>376</v>
      </c>
      <c r="C17" s="125" t="s">
        <v>377</v>
      </c>
      <c r="D17" s="125"/>
    </row>
    <row r="18" spans="1:4" ht="61.5" thickTop="1" thickBot="1" x14ac:dyDescent="0.3">
      <c r="A18" s="81">
        <v>2.1</v>
      </c>
      <c r="B18" s="153" t="s">
        <v>28</v>
      </c>
      <c r="C18" s="154" t="s">
        <v>378</v>
      </c>
      <c r="D18" s="154" t="s">
        <v>379</v>
      </c>
    </row>
    <row r="19" spans="1:4" ht="90.75" customHeight="1" thickTop="1" thickBot="1" x14ac:dyDescent="0.3">
      <c r="A19" s="81">
        <v>2.2000000000000002</v>
      </c>
      <c r="B19" s="155" t="s">
        <v>29</v>
      </c>
      <c r="C19" s="156" t="s">
        <v>380</v>
      </c>
      <c r="D19" s="156" t="s">
        <v>381</v>
      </c>
    </row>
    <row r="20" spans="1:4" ht="75.75" customHeight="1" thickTop="1" thickBot="1" x14ac:dyDescent="0.3">
      <c r="A20" s="81">
        <v>2.2999999999999998</v>
      </c>
      <c r="B20" s="155" t="s">
        <v>382</v>
      </c>
      <c r="C20" s="156" t="s">
        <v>383</v>
      </c>
      <c r="D20" s="156" t="s">
        <v>384</v>
      </c>
    </row>
    <row r="21" spans="1:4" ht="66" customHeight="1" thickTop="1" thickBot="1" x14ac:dyDescent="0.3">
      <c r="A21" s="81">
        <v>2.4</v>
      </c>
      <c r="B21" s="155" t="s">
        <v>385</v>
      </c>
      <c r="C21" s="156" t="s">
        <v>386</v>
      </c>
      <c r="D21" s="156" t="s">
        <v>384</v>
      </c>
    </row>
    <row r="22" spans="1:4" ht="223.5" customHeight="1" thickTop="1" thickBot="1" x14ac:dyDescent="0.3">
      <c r="A22" s="81">
        <v>2.5</v>
      </c>
      <c r="B22" s="155" t="s">
        <v>387</v>
      </c>
      <c r="C22" s="156" t="s">
        <v>388</v>
      </c>
      <c r="D22" s="57" t="s">
        <v>389</v>
      </c>
    </row>
    <row r="23" spans="1:4" ht="63" customHeight="1" thickTop="1" thickBot="1" x14ac:dyDescent="0.3">
      <c r="A23" s="81">
        <v>2.6</v>
      </c>
      <c r="B23" s="155" t="s">
        <v>31</v>
      </c>
      <c r="C23" s="156" t="s">
        <v>390</v>
      </c>
      <c r="D23" s="156" t="s">
        <v>391</v>
      </c>
    </row>
    <row r="24" spans="1:4" ht="61.5" thickTop="1" thickBot="1" x14ac:dyDescent="0.3">
      <c r="A24" s="81">
        <v>2.7</v>
      </c>
      <c r="B24" s="155" t="s">
        <v>32</v>
      </c>
      <c r="C24" s="156" t="s">
        <v>392</v>
      </c>
      <c r="D24" s="156" t="s">
        <v>393</v>
      </c>
    </row>
    <row r="25" spans="1:4" ht="46.5" thickTop="1" thickBot="1" x14ac:dyDescent="0.3">
      <c r="A25" s="81">
        <v>2.8</v>
      </c>
      <c r="B25" s="155" t="s">
        <v>33</v>
      </c>
      <c r="C25" s="156" t="s">
        <v>394</v>
      </c>
      <c r="D25" s="156" t="s">
        <v>395</v>
      </c>
    </row>
    <row r="26" spans="1:4" ht="46.5" thickTop="1" thickBot="1" x14ac:dyDescent="0.3">
      <c r="A26" s="81">
        <v>2.9</v>
      </c>
      <c r="B26" s="157" t="s">
        <v>396</v>
      </c>
      <c r="C26" s="158" t="s">
        <v>397</v>
      </c>
      <c r="D26" s="158" t="s">
        <v>398</v>
      </c>
    </row>
    <row r="27" spans="1:4" ht="15.75" thickTop="1" x14ac:dyDescent="0.25">
      <c r="A27" s="56"/>
    </row>
    <row r="28" spans="1:4" s="43" customFormat="1" ht="15.75" thickBot="1" x14ac:dyDescent="0.3"/>
    <row r="29" spans="1:4" ht="39.950000000000003" customHeight="1" thickTop="1" thickBot="1" x14ac:dyDescent="0.3">
      <c r="A29" s="81" t="s">
        <v>399</v>
      </c>
      <c r="B29" s="95" t="s">
        <v>400</v>
      </c>
      <c r="C29" s="159" t="s">
        <v>401</v>
      </c>
      <c r="D29" s="159"/>
    </row>
    <row r="30" spans="1:4" ht="70.5" customHeight="1" thickTop="1" thickBot="1" x14ac:dyDescent="0.3">
      <c r="A30" s="81" t="s">
        <v>44</v>
      </c>
      <c r="B30" s="149" t="s">
        <v>402</v>
      </c>
      <c r="C30" s="150" t="s">
        <v>403</v>
      </c>
      <c r="D30" s="150" t="s">
        <v>404</v>
      </c>
    </row>
    <row r="31" spans="1:4" ht="80.099999999999994" customHeight="1" thickTop="1" thickBot="1" x14ac:dyDescent="0.3">
      <c r="A31" s="81" t="s">
        <v>45</v>
      </c>
      <c r="B31" s="149" t="s">
        <v>51</v>
      </c>
      <c r="C31" s="150" t="s">
        <v>405</v>
      </c>
      <c r="D31" s="150"/>
    </row>
    <row r="32" spans="1:4" ht="99.75" customHeight="1" thickTop="1" thickBot="1" x14ac:dyDescent="0.3">
      <c r="A32" s="81" t="s">
        <v>46</v>
      </c>
      <c r="B32" s="149" t="s">
        <v>406</v>
      </c>
      <c r="C32" s="150" t="s">
        <v>407</v>
      </c>
      <c r="D32" s="150" t="s">
        <v>408</v>
      </c>
    </row>
    <row r="33" spans="1:4" ht="34.5" customHeight="1" thickTop="1" thickBot="1" x14ac:dyDescent="0.3">
      <c r="A33" s="81" t="s">
        <v>47</v>
      </c>
      <c r="B33" s="149" t="s">
        <v>409</v>
      </c>
      <c r="C33" s="150" t="s">
        <v>410</v>
      </c>
      <c r="D33" s="150"/>
    </row>
    <row r="34" spans="1:4" ht="80.099999999999994" customHeight="1" thickTop="1" thickBot="1" x14ac:dyDescent="0.3">
      <c r="A34" s="81" t="s">
        <v>48</v>
      </c>
      <c r="B34" s="149" t="s">
        <v>54</v>
      </c>
      <c r="C34" s="150" t="s">
        <v>411</v>
      </c>
      <c r="D34" s="150" t="s">
        <v>412</v>
      </c>
    </row>
    <row r="35" spans="1:4" ht="81.75" customHeight="1" thickTop="1" thickBot="1" x14ac:dyDescent="0.3">
      <c r="A35" s="81" t="s">
        <v>49</v>
      </c>
      <c r="B35" s="151" t="s">
        <v>413</v>
      </c>
      <c r="C35" s="152" t="s">
        <v>414</v>
      </c>
      <c r="D35" s="152" t="s">
        <v>415</v>
      </c>
    </row>
    <row r="36" spans="1:4" s="58" customFormat="1" ht="15.75" thickTop="1" thickBot="1" x14ac:dyDescent="0.3">
      <c r="A36" s="25"/>
      <c r="B36" s="25"/>
      <c r="C36" s="25"/>
      <c r="D36" s="25"/>
    </row>
    <row r="37" spans="1:4" s="43" customFormat="1" ht="50.1" customHeight="1" thickTop="1" thickBot="1" x14ac:dyDescent="0.3">
      <c r="A37" s="81" t="s">
        <v>416</v>
      </c>
      <c r="B37" s="95" t="s">
        <v>417</v>
      </c>
      <c r="C37" s="159" t="s">
        <v>418</v>
      </c>
      <c r="D37" s="159"/>
    </row>
    <row r="38" spans="1:4" ht="76.5" thickTop="1" thickBot="1" x14ac:dyDescent="0.3">
      <c r="A38" s="81">
        <v>4.0999999999999996</v>
      </c>
      <c r="B38" s="147" t="s">
        <v>419</v>
      </c>
      <c r="C38" s="148" t="s">
        <v>420</v>
      </c>
      <c r="D38" s="148" t="s">
        <v>421</v>
      </c>
    </row>
    <row r="39" spans="1:4" ht="69" customHeight="1" thickTop="1" thickBot="1" x14ac:dyDescent="0.3">
      <c r="A39" s="81">
        <v>4.2</v>
      </c>
      <c r="B39" s="149" t="s">
        <v>422</v>
      </c>
      <c r="C39" s="150" t="s">
        <v>423</v>
      </c>
      <c r="D39" s="148" t="s">
        <v>424</v>
      </c>
    </row>
    <row r="40" spans="1:4" ht="61.5" thickTop="1" thickBot="1" x14ac:dyDescent="0.3">
      <c r="A40" s="81">
        <v>4.3</v>
      </c>
      <c r="B40" s="149" t="s">
        <v>59</v>
      </c>
      <c r="C40" s="150" t="s">
        <v>425</v>
      </c>
      <c r="D40" s="150" t="s">
        <v>426</v>
      </c>
    </row>
    <row r="41" spans="1:4" ht="46.5" thickTop="1" thickBot="1" x14ac:dyDescent="0.3">
      <c r="A41" s="160">
        <v>4.4000000000000004</v>
      </c>
      <c r="B41" s="149" t="s">
        <v>60</v>
      </c>
      <c r="C41" s="150" t="s">
        <v>427</v>
      </c>
      <c r="D41" s="150" t="s">
        <v>428</v>
      </c>
    </row>
    <row r="42" spans="1:4" ht="31.5" thickTop="1" thickBot="1" x14ac:dyDescent="0.3">
      <c r="A42" s="160">
        <v>4.5</v>
      </c>
      <c r="B42" s="149" t="s">
        <v>61</v>
      </c>
      <c r="C42" s="150" t="s">
        <v>429</v>
      </c>
      <c r="D42" s="150"/>
    </row>
    <row r="43" spans="1:4" ht="84" customHeight="1" thickTop="1" thickBot="1" x14ac:dyDescent="0.3">
      <c r="A43" s="160">
        <v>4.5999999999999996</v>
      </c>
      <c r="B43" s="149" t="s">
        <v>62</v>
      </c>
      <c r="C43" s="150" t="s">
        <v>430</v>
      </c>
      <c r="D43" s="150" t="s">
        <v>431</v>
      </c>
    </row>
    <row r="44" spans="1:4" ht="50.1" customHeight="1" thickTop="1" thickBot="1" x14ac:dyDescent="0.3">
      <c r="A44" s="160">
        <v>4.7</v>
      </c>
      <c r="B44" s="151" t="s">
        <v>63</v>
      </c>
      <c r="C44" s="152" t="s">
        <v>432</v>
      </c>
      <c r="D44" s="152"/>
    </row>
    <row r="45" spans="1:4" ht="15.75" thickTop="1" thickBot="1" x14ac:dyDescent="0.3">
      <c r="A45" s="59"/>
    </row>
    <row r="46" spans="1:4" s="43" customFormat="1" ht="42.95" customHeight="1" thickTop="1" thickBot="1" x14ac:dyDescent="0.3">
      <c r="A46" s="81" t="s">
        <v>433</v>
      </c>
      <c r="B46" s="95" t="s">
        <v>434</v>
      </c>
      <c r="C46" s="125"/>
      <c r="D46" s="125"/>
    </row>
    <row r="47" spans="1:4" ht="66.75" customHeight="1" thickTop="1" thickBot="1" x14ac:dyDescent="0.3">
      <c r="A47" s="81">
        <v>5.0999999999999996</v>
      </c>
      <c r="B47" s="147" t="s">
        <v>72</v>
      </c>
      <c r="C47" s="148" t="s">
        <v>435</v>
      </c>
      <c r="D47" s="148" t="s">
        <v>436</v>
      </c>
    </row>
    <row r="48" spans="1:4" ht="69" customHeight="1" thickTop="1" thickBot="1" x14ac:dyDescent="0.3">
      <c r="A48" s="81" t="s">
        <v>437</v>
      </c>
      <c r="B48" s="149" t="s">
        <v>73</v>
      </c>
      <c r="C48" s="150" t="s">
        <v>438</v>
      </c>
      <c r="D48" s="161"/>
    </row>
    <row r="49" spans="1:8" ht="49.5" customHeight="1" thickTop="1" thickBot="1" x14ac:dyDescent="0.3">
      <c r="A49" s="81" t="s">
        <v>439</v>
      </c>
      <c r="B49" s="149" t="s">
        <v>440</v>
      </c>
      <c r="C49" s="150" t="s">
        <v>441</v>
      </c>
      <c r="D49" s="150"/>
    </row>
    <row r="50" spans="1:8" ht="46.5" thickTop="1" thickBot="1" x14ac:dyDescent="0.3">
      <c r="A50" s="81" t="s">
        <v>81</v>
      </c>
      <c r="B50" s="149" t="s">
        <v>442</v>
      </c>
      <c r="C50" s="150" t="s">
        <v>443</v>
      </c>
      <c r="D50" s="150" t="s">
        <v>444</v>
      </c>
    </row>
    <row r="51" spans="1:8" ht="46.5" thickTop="1" thickBot="1" x14ac:dyDescent="0.3">
      <c r="A51" s="81" t="s">
        <v>82</v>
      </c>
      <c r="B51" s="149" t="s">
        <v>90</v>
      </c>
      <c r="C51" s="150" t="s">
        <v>445</v>
      </c>
      <c r="D51" s="150" t="s">
        <v>444</v>
      </c>
      <c r="H51" s="8" t="s">
        <v>71</v>
      </c>
    </row>
    <row r="52" spans="1:8" ht="31.5" thickTop="1" thickBot="1" x14ac:dyDescent="0.3">
      <c r="A52" s="81" t="s">
        <v>83</v>
      </c>
      <c r="B52" s="149" t="s">
        <v>91</v>
      </c>
      <c r="C52" s="150" t="s">
        <v>446</v>
      </c>
      <c r="D52" s="150" t="s">
        <v>447</v>
      </c>
    </row>
    <row r="53" spans="1:8" ht="31.5" thickTop="1" thickBot="1" x14ac:dyDescent="0.3">
      <c r="A53" s="81" t="s">
        <v>84</v>
      </c>
      <c r="B53" s="149" t="s">
        <v>92</v>
      </c>
      <c r="C53" s="150" t="s">
        <v>448</v>
      </c>
      <c r="D53" s="150"/>
    </row>
    <row r="54" spans="1:8" ht="17.25" thickTop="1" thickBot="1" x14ac:dyDescent="0.3">
      <c r="A54" s="81" t="s">
        <v>85</v>
      </c>
      <c r="B54" s="149" t="s">
        <v>449</v>
      </c>
      <c r="C54" s="150" t="s">
        <v>450</v>
      </c>
      <c r="D54" s="150"/>
    </row>
    <row r="55" spans="1:8" ht="31.5" thickTop="1" thickBot="1" x14ac:dyDescent="0.3">
      <c r="A55" s="81" t="s">
        <v>86</v>
      </c>
      <c r="B55" s="149" t="s">
        <v>94</v>
      </c>
      <c r="C55" s="150" t="s">
        <v>451</v>
      </c>
      <c r="D55" s="150" t="s">
        <v>452</v>
      </c>
    </row>
    <row r="56" spans="1:8" ht="31.5" thickTop="1" thickBot="1" x14ac:dyDescent="0.3">
      <c r="A56" s="81" t="s">
        <v>87</v>
      </c>
      <c r="B56" s="149" t="s">
        <v>95</v>
      </c>
      <c r="C56" s="150" t="s">
        <v>453</v>
      </c>
      <c r="D56" s="150"/>
    </row>
    <row r="57" spans="1:8" ht="31.5" thickTop="1" thickBot="1" x14ac:dyDescent="0.3">
      <c r="A57" s="81" t="s">
        <v>88</v>
      </c>
      <c r="B57" s="149" t="s">
        <v>96</v>
      </c>
      <c r="C57" s="150" t="s">
        <v>454</v>
      </c>
      <c r="D57" s="150" t="s">
        <v>455</v>
      </c>
    </row>
    <row r="58" spans="1:8" ht="16.5" thickTop="1" thickBot="1" x14ac:dyDescent="0.3">
      <c r="A58" s="60"/>
      <c r="B58" s="61"/>
      <c r="C58" s="62"/>
      <c r="D58" s="62"/>
    </row>
    <row r="59" spans="1:8" ht="16.5" thickTop="1" thickBot="1" x14ac:dyDescent="0.3">
      <c r="A59" s="56"/>
    </row>
    <row r="60" spans="1:8" ht="24.75" thickTop="1" thickBot="1" x14ac:dyDescent="0.3">
      <c r="A60" s="112"/>
      <c r="B60" s="113"/>
      <c r="C60" s="113" t="s">
        <v>456</v>
      </c>
      <c r="D60" s="113"/>
    </row>
    <row r="61" spans="1:8" ht="72.95" customHeight="1" thickTop="1" thickBot="1" x14ac:dyDescent="0.3">
      <c r="A61" s="81">
        <v>7.1</v>
      </c>
      <c r="B61" s="162" t="s">
        <v>116</v>
      </c>
      <c r="C61" s="162" t="s">
        <v>457</v>
      </c>
      <c r="D61" s="162" t="s">
        <v>458</v>
      </c>
    </row>
    <row r="62" spans="1:8" ht="69" customHeight="1" thickTop="1" thickBot="1" x14ac:dyDescent="0.3">
      <c r="A62" s="81">
        <v>7.2</v>
      </c>
      <c r="B62" s="162" t="s">
        <v>117</v>
      </c>
      <c r="C62" s="162" t="s">
        <v>459</v>
      </c>
      <c r="D62" s="162" t="s">
        <v>458</v>
      </c>
    </row>
    <row r="63" spans="1:8" ht="102" customHeight="1" thickTop="1" thickBot="1" x14ac:dyDescent="0.3">
      <c r="A63" s="81">
        <v>7.3</v>
      </c>
      <c r="B63" s="162" t="s">
        <v>118</v>
      </c>
      <c r="C63" s="162" t="s">
        <v>460</v>
      </c>
      <c r="D63" s="162" t="s">
        <v>461</v>
      </c>
    </row>
    <row r="64" spans="1:8" ht="87.95" customHeight="1" thickTop="1" thickBot="1" x14ac:dyDescent="0.3">
      <c r="A64" s="81">
        <v>7.4</v>
      </c>
      <c r="B64" s="126" t="s">
        <v>119</v>
      </c>
      <c r="C64" s="126" t="s">
        <v>462</v>
      </c>
      <c r="D64" s="126" t="s">
        <v>463</v>
      </c>
    </row>
    <row r="65" spans="1:4" ht="87" customHeight="1" thickTop="1" thickBot="1" x14ac:dyDescent="0.3">
      <c r="A65" s="81">
        <v>7.5</v>
      </c>
      <c r="B65" s="121" t="s">
        <v>120</v>
      </c>
      <c r="C65" s="121" t="s">
        <v>464</v>
      </c>
      <c r="D65" s="121" t="s">
        <v>463</v>
      </c>
    </row>
    <row r="66" spans="1:4" ht="96" customHeight="1" thickTop="1" thickBot="1" x14ac:dyDescent="0.3">
      <c r="A66" s="81">
        <v>7.6</v>
      </c>
      <c r="B66" s="121" t="s">
        <v>121</v>
      </c>
      <c r="C66" s="121" t="s">
        <v>465</v>
      </c>
      <c r="D66" s="121" t="s">
        <v>463</v>
      </c>
    </row>
    <row r="67" spans="1:4" ht="86.1" customHeight="1" thickTop="1" thickBot="1" x14ac:dyDescent="0.3">
      <c r="A67" s="81">
        <v>7.7</v>
      </c>
      <c r="B67" s="121" t="s">
        <v>123</v>
      </c>
      <c r="C67" s="121" t="s">
        <v>466</v>
      </c>
      <c r="D67" s="121" t="s">
        <v>463</v>
      </c>
    </row>
    <row r="68" spans="1:4" ht="93" customHeight="1" thickTop="1" thickBot="1" x14ac:dyDescent="0.3">
      <c r="A68" s="81">
        <v>7.8</v>
      </c>
      <c r="B68" s="121" t="s">
        <v>124</v>
      </c>
      <c r="C68" s="121" t="s">
        <v>467</v>
      </c>
      <c r="D68" s="121" t="s">
        <v>463</v>
      </c>
    </row>
    <row r="69" spans="1:4" ht="87.95" customHeight="1" thickTop="1" thickBot="1" x14ac:dyDescent="0.3">
      <c r="A69" s="81">
        <v>7.9</v>
      </c>
      <c r="B69" s="121" t="s">
        <v>125</v>
      </c>
      <c r="C69" s="121" t="s">
        <v>468</v>
      </c>
      <c r="D69" s="121" t="s">
        <v>463</v>
      </c>
    </row>
    <row r="70" spans="1:4" ht="83.1" customHeight="1" thickTop="1" thickBot="1" x14ac:dyDescent="0.3">
      <c r="A70" s="81" t="s">
        <v>126</v>
      </c>
      <c r="B70" s="121" t="s">
        <v>127</v>
      </c>
      <c r="C70" s="121" t="s">
        <v>469</v>
      </c>
      <c r="D70" s="121" t="s">
        <v>463</v>
      </c>
    </row>
    <row r="71" spans="1:4" ht="87.95" customHeight="1" thickTop="1" thickBot="1" x14ac:dyDescent="0.3">
      <c r="A71" s="81" t="s">
        <v>128</v>
      </c>
      <c r="B71" s="122" t="s">
        <v>129</v>
      </c>
      <c r="C71" s="122" t="s">
        <v>470</v>
      </c>
      <c r="D71" s="121" t="s">
        <v>463</v>
      </c>
    </row>
    <row r="72" spans="1:4" ht="83.1" customHeight="1" thickTop="1" thickBot="1" x14ac:dyDescent="0.3">
      <c r="A72" s="81" t="s">
        <v>130</v>
      </c>
      <c r="B72" s="86" t="s">
        <v>471</v>
      </c>
      <c r="C72" s="86" t="s">
        <v>472</v>
      </c>
      <c r="D72" s="121" t="s">
        <v>463</v>
      </c>
    </row>
    <row r="73" spans="1:4" ht="16.5" thickTop="1" thickBot="1" x14ac:dyDescent="0.3">
      <c r="A73" s="56"/>
    </row>
    <row r="74" spans="1:4" ht="24.75" thickTop="1" thickBot="1" x14ac:dyDescent="0.3">
      <c r="A74" s="114"/>
      <c r="B74" s="115"/>
      <c r="C74" s="115" t="s">
        <v>473</v>
      </c>
      <c r="D74" s="115"/>
    </row>
    <row r="75" spans="1:4" ht="128.1" customHeight="1" thickTop="1" thickBot="1" x14ac:dyDescent="0.3">
      <c r="A75" s="163" t="s">
        <v>140</v>
      </c>
      <c r="B75" s="164" t="s">
        <v>474</v>
      </c>
      <c r="C75" s="165" t="s">
        <v>475</v>
      </c>
      <c r="D75" s="165"/>
    </row>
    <row r="76" spans="1:4" ht="50.25" customHeight="1" thickTop="1" thickBot="1" x14ac:dyDescent="0.3">
      <c r="A76" s="166" t="s">
        <v>142</v>
      </c>
      <c r="B76" s="167" t="s">
        <v>199</v>
      </c>
      <c r="C76" s="148" t="s">
        <v>476</v>
      </c>
      <c r="D76" s="148"/>
    </row>
    <row r="77" spans="1:4" ht="45" customHeight="1" thickBot="1" x14ac:dyDescent="0.3">
      <c r="A77" s="166" t="s">
        <v>144</v>
      </c>
      <c r="B77" s="168" t="s">
        <v>201</v>
      </c>
      <c r="C77" s="150" t="s">
        <v>477</v>
      </c>
      <c r="D77" s="150"/>
    </row>
    <row r="78" spans="1:4" ht="45" customHeight="1" thickBot="1" x14ac:dyDescent="0.3">
      <c r="A78" s="166" t="s">
        <v>146</v>
      </c>
      <c r="B78" s="169" t="s">
        <v>203</v>
      </c>
      <c r="C78" s="152" t="s">
        <v>478</v>
      </c>
      <c r="D78" s="152"/>
    </row>
    <row r="79" spans="1:4" ht="90.95" customHeight="1" thickTop="1" thickBot="1" x14ac:dyDescent="0.3">
      <c r="A79" s="166" t="s">
        <v>148</v>
      </c>
      <c r="B79" s="170" t="s">
        <v>479</v>
      </c>
      <c r="C79" s="171" t="s">
        <v>480</v>
      </c>
      <c r="D79" s="171"/>
    </row>
    <row r="80" spans="1:4" ht="46.5" thickTop="1" thickBot="1" x14ac:dyDescent="0.3">
      <c r="A80" s="166" t="s">
        <v>150</v>
      </c>
      <c r="B80" s="167" t="s">
        <v>481</v>
      </c>
      <c r="C80" s="148" t="s">
        <v>482</v>
      </c>
      <c r="D80" s="148"/>
    </row>
    <row r="81" spans="1:4" ht="45.75" thickBot="1" x14ac:dyDescent="0.3">
      <c r="A81" s="166" t="s">
        <v>152</v>
      </c>
      <c r="B81" s="168" t="s">
        <v>483</v>
      </c>
      <c r="C81" s="150" t="s">
        <v>484</v>
      </c>
      <c r="D81" s="150"/>
    </row>
    <row r="82" spans="1:4" ht="45.75" thickBot="1" x14ac:dyDescent="0.3">
      <c r="A82" s="166" t="s">
        <v>154</v>
      </c>
      <c r="B82" s="169" t="s">
        <v>485</v>
      </c>
      <c r="C82" s="152" t="s">
        <v>486</v>
      </c>
      <c r="D82" s="152"/>
    </row>
    <row r="83" spans="1:4" ht="16.5" thickBot="1" x14ac:dyDescent="0.3">
      <c r="A83" s="172"/>
      <c r="B83" s="173"/>
      <c r="C83" s="173"/>
      <c r="D83" s="173"/>
    </row>
    <row r="84" spans="1:4" ht="61.5" thickTop="1" thickBot="1" x14ac:dyDescent="0.3">
      <c r="A84" s="81" t="s">
        <v>157</v>
      </c>
      <c r="B84" s="174" t="s">
        <v>487</v>
      </c>
      <c r="C84" s="175" t="s">
        <v>488</v>
      </c>
      <c r="D84" s="175"/>
    </row>
    <row r="85" spans="1:4" ht="30" customHeight="1" thickTop="1" thickBot="1" x14ac:dyDescent="0.3">
      <c r="A85" s="81" t="s">
        <v>159</v>
      </c>
      <c r="B85" s="176" t="s">
        <v>489</v>
      </c>
      <c r="C85" s="176" t="s">
        <v>490</v>
      </c>
      <c r="D85" s="176"/>
    </row>
    <row r="86" spans="1:4" ht="30" customHeight="1" thickTop="1" thickBot="1" x14ac:dyDescent="0.3">
      <c r="A86" s="81" t="s">
        <v>161</v>
      </c>
      <c r="B86" s="121" t="s">
        <v>162</v>
      </c>
      <c r="C86" s="121" t="s">
        <v>491</v>
      </c>
      <c r="D86" s="121"/>
    </row>
    <row r="87" spans="1:4" ht="30" customHeight="1" thickTop="1" thickBot="1" x14ac:dyDescent="0.3">
      <c r="A87" s="81" t="s">
        <v>163</v>
      </c>
      <c r="B87" s="121" t="s">
        <v>164</v>
      </c>
      <c r="C87" s="121" t="s">
        <v>492</v>
      </c>
      <c r="D87" s="121"/>
    </row>
    <row r="88" spans="1:4" ht="30" customHeight="1" thickTop="1" thickBot="1" x14ac:dyDescent="0.3">
      <c r="A88" s="81" t="s">
        <v>165</v>
      </c>
      <c r="B88" s="121" t="s">
        <v>166</v>
      </c>
      <c r="C88" s="121" t="s">
        <v>493</v>
      </c>
      <c r="D88" s="121"/>
    </row>
    <row r="89" spans="1:4" ht="30" customHeight="1" thickTop="1" thickBot="1" x14ac:dyDescent="0.3">
      <c r="A89" s="81" t="s">
        <v>167</v>
      </c>
      <c r="B89" s="121" t="s">
        <v>168</v>
      </c>
      <c r="C89" s="121" t="s">
        <v>494</v>
      </c>
      <c r="D89" s="121"/>
    </row>
    <row r="90" spans="1:4" ht="30" customHeight="1" thickTop="1" thickBot="1" x14ac:dyDescent="0.3">
      <c r="A90" s="81" t="s">
        <v>169</v>
      </c>
      <c r="B90" s="86" t="s">
        <v>170</v>
      </c>
      <c r="C90" s="86" t="s">
        <v>495</v>
      </c>
      <c r="D90" s="86"/>
    </row>
    <row r="91" spans="1:4" ht="17.25" thickTop="1" thickBot="1" x14ac:dyDescent="0.3">
      <c r="A91" s="172"/>
      <c r="B91" s="173"/>
      <c r="C91" s="173"/>
      <c r="D91" s="173"/>
    </row>
    <row r="92" spans="1:4" ht="63.95" customHeight="1" thickTop="1" thickBot="1" x14ac:dyDescent="0.3">
      <c r="A92" s="81" t="s">
        <v>172</v>
      </c>
      <c r="B92" s="174" t="s">
        <v>173</v>
      </c>
      <c r="C92" s="171" t="s">
        <v>496</v>
      </c>
      <c r="D92" s="171"/>
    </row>
    <row r="93" spans="1:4" ht="46.5" thickTop="1" thickBot="1" x14ac:dyDescent="0.3">
      <c r="A93" s="81" t="s">
        <v>175</v>
      </c>
      <c r="B93" s="126" t="s">
        <v>176</v>
      </c>
      <c r="C93" s="126" t="s">
        <v>497</v>
      </c>
      <c r="D93" s="126"/>
    </row>
    <row r="94" spans="1:4" ht="46.5" thickTop="1" thickBot="1" x14ac:dyDescent="0.3">
      <c r="A94" s="81" t="s">
        <v>178</v>
      </c>
      <c r="B94" s="121" t="s">
        <v>179</v>
      </c>
      <c r="C94" s="121" t="s">
        <v>498</v>
      </c>
      <c r="D94" s="121"/>
    </row>
    <row r="95" spans="1:4" ht="128.25" customHeight="1" thickTop="1" thickBot="1" x14ac:dyDescent="0.3">
      <c r="A95" s="81" t="s">
        <v>180</v>
      </c>
      <c r="B95" s="121" t="s">
        <v>181</v>
      </c>
      <c r="C95" s="121" t="s">
        <v>499</v>
      </c>
      <c r="D95" s="121"/>
    </row>
    <row r="96" spans="1:4" ht="31.5" thickTop="1" thickBot="1" x14ac:dyDescent="0.3">
      <c r="A96" s="81" t="s">
        <v>187</v>
      </c>
      <c r="B96" s="121" t="s">
        <v>500</v>
      </c>
      <c r="C96" s="121" t="s">
        <v>501</v>
      </c>
      <c r="D96" s="121"/>
    </row>
    <row r="97" spans="1:4" ht="31.5" thickTop="1" thickBot="1" x14ac:dyDescent="0.3">
      <c r="A97" s="81" t="s">
        <v>189</v>
      </c>
      <c r="B97" s="121" t="s">
        <v>502</v>
      </c>
      <c r="C97" s="121" t="s">
        <v>503</v>
      </c>
      <c r="D97" s="121"/>
    </row>
    <row r="98" spans="1:4" s="43" customFormat="1" ht="31.5" thickTop="1" thickBot="1" x14ac:dyDescent="0.3">
      <c r="A98" s="81" t="s">
        <v>191</v>
      </c>
      <c r="B98" s="121" t="s">
        <v>504</v>
      </c>
      <c r="C98" s="121" t="s">
        <v>505</v>
      </c>
      <c r="D98" s="121"/>
    </row>
    <row r="99" spans="1:4" s="43" customFormat="1" ht="31.5" thickTop="1" thickBot="1" x14ac:dyDescent="0.3">
      <c r="A99" s="81" t="s">
        <v>193</v>
      </c>
      <c r="B99" s="121" t="s">
        <v>194</v>
      </c>
      <c r="C99" s="121" t="s">
        <v>506</v>
      </c>
      <c r="D99" s="121"/>
    </row>
    <row r="100" spans="1:4" s="43" customFormat="1" ht="168.75" customHeight="1" thickTop="1" thickBot="1" x14ac:dyDescent="0.3">
      <c r="A100" s="81" t="s">
        <v>174</v>
      </c>
      <c r="B100" s="86" t="s">
        <v>507</v>
      </c>
      <c r="C100" s="86" t="s">
        <v>508</v>
      </c>
      <c r="D100" s="86"/>
    </row>
    <row r="101" spans="1:4" ht="17.25" thickTop="1" thickBot="1" x14ac:dyDescent="0.3">
      <c r="A101" s="172"/>
      <c r="B101" s="173"/>
      <c r="C101" s="173"/>
      <c r="D101" s="173"/>
    </row>
    <row r="102" spans="1:4" ht="35.1" customHeight="1" thickTop="1" thickBot="1" x14ac:dyDescent="0.3">
      <c r="A102" s="81"/>
      <c r="B102" s="174" t="s">
        <v>509</v>
      </c>
      <c r="C102" s="159" t="s">
        <v>510</v>
      </c>
      <c r="D102" s="159"/>
    </row>
    <row r="103" spans="1:4" ht="30" customHeight="1" thickTop="1" thickBot="1" x14ac:dyDescent="0.3">
      <c r="A103" s="81" t="s">
        <v>196</v>
      </c>
      <c r="B103" s="162" t="s">
        <v>197</v>
      </c>
      <c r="C103" s="162" t="s">
        <v>511</v>
      </c>
      <c r="D103" s="162"/>
    </row>
    <row r="104" spans="1:4" ht="30" customHeight="1" thickTop="1" thickBot="1" x14ac:dyDescent="0.3">
      <c r="A104" s="81" t="s">
        <v>198</v>
      </c>
      <c r="B104" s="147" t="s">
        <v>199</v>
      </c>
      <c r="C104" s="148" t="s">
        <v>512</v>
      </c>
      <c r="D104" s="148"/>
    </row>
    <row r="105" spans="1:4" ht="30" customHeight="1" thickTop="1" thickBot="1" x14ac:dyDescent="0.3">
      <c r="A105" s="81" t="s">
        <v>200</v>
      </c>
      <c r="B105" s="149" t="s">
        <v>201</v>
      </c>
      <c r="C105" s="150" t="s">
        <v>513</v>
      </c>
      <c r="D105" s="150"/>
    </row>
    <row r="106" spans="1:4" ht="30" customHeight="1" thickTop="1" thickBot="1" x14ac:dyDescent="0.3">
      <c r="A106" s="81" t="s">
        <v>202</v>
      </c>
      <c r="B106" s="177" t="s">
        <v>203</v>
      </c>
      <c r="C106" s="178" t="s">
        <v>514</v>
      </c>
      <c r="D106" s="178"/>
    </row>
    <row r="107" spans="1:4" ht="17.25" thickTop="1" thickBot="1" x14ac:dyDescent="0.3">
      <c r="A107" s="81" t="s">
        <v>205</v>
      </c>
      <c r="B107" s="179" t="s">
        <v>204</v>
      </c>
      <c r="C107" s="180" t="s">
        <v>515</v>
      </c>
      <c r="D107" s="180"/>
    </row>
    <row r="108" spans="1:4" ht="31.5" thickTop="1" thickBot="1" x14ac:dyDescent="0.3">
      <c r="A108" s="81" t="s">
        <v>206</v>
      </c>
      <c r="B108" s="179" t="s">
        <v>207</v>
      </c>
      <c r="C108" s="180" t="s">
        <v>516</v>
      </c>
      <c r="D108" s="180"/>
    </row>
    <row r="109" spans="1:4" ht="30" customHeight="1" thickTop="1" thickBot="1" x14ac:dyDescent="0.3">
      <c r="A109" s="81" t="s">
        <v>208</v>
      </c>
      <c r="B109" s="181" t="s">
        <v>209</v>
      </c>
      <c r="C109" s="182" t="s">
        <v>517</v>
      </c>
      <c r="D109" s="182"/>
    </row>
    <row r="110" spans="1:4" ht="30" customHeight="1" thickTop="1" thickBot="1" x14ac:dyDescent="0.3">
      <c r="A110" s="81" t="s">
        <v>210</v>
      </c>
      <c r="B110" s="149" t="s">
        <v>211</v>
      </c>
      <c r="C110" s="150" t="s">
        <v>518</v>
      </c>
      <c r="D110" s="150"/>
    </row>
    <row r="111" spans="1:4" s="43" customFormat="1" ht="30" customHeight="1" thickTop="1" thickBot="1" x14ac:dyDescent="0.3">
      <c r="A111" s="81" t="s">
        <v>212</v>
      </c>
      <c r="B111" s="149" t="s">
        <v>213</v>
      </c>
      <c r="C111" s="150" t="s">
        <v>519</v>
      </c>
      <c r="D111" s="150"/>
    </row>
    <row r="112" spans="1:4" ht="30" customHeight="1" thickTop="1" thickBot="1" x14ac:dyDescent="0.3">
      <c r="A112" s="81" t="s">
        <v>214</v>
      </c>
      <c r="B112" s="151" t="s">
        <v>215</v>
      </c>
      <c r="C112" s="152" t="s">
        <v>520</v>
      </c>
      <c r="D112" s="152"/>
    </row>
    <row r="113" spans="1:4" ht="17.25" thickTop="1" thickBot="1" x14ac:dyDescent="0.3">
      <c r="A113" s="172"/>
      <c r="B113" s="173"/>
      <c r="C113" s="173"/>
      <c r="D113" s="173"/>
    </row>
    <row r="114" spans="1:4" ht="33" thickTop="1" thickBot="1" x14ac:dyDescent="0.3">
      <c r="A114" s="81"/>
      <c r="B114" s="95" t="s">
        <v>521</v>
      </c>
      <c r="C114" s="159" t="s">
        <v>522</v>
      </c>
      <c r="D114" s="159"/>
    </row>
    <row r="115" spans="1:4" ht="30" customHeight="1" thickTop="1" thickBot="1" x14ac:dyDescent="0.3">
      <c r="A115" s="81" t="s">
        <v>217</v>
      </c>
      <c r="B115" s="147" t="s">
        <v>218</v>
      </c>
      <c r="C115" s="148" t="s">
        <v>523</v>
      </c>
      <c r="D115" s="148"/>
    </row>
    <row r="116" spans="1:4" ht="30" customHeight="1" thickTop="1" thickBot="1" x14ac:dyDescent="0.3">
      <c r="A116" s="81" t="s">
        <v>219</v>
      </c>
      <c r="B116" s="149" t="s">
        <v>220</v>
      </c>
      <c r="C116" s="150" t="s">
        <v>524</v>
      </c>
      <c r="D116" s="150"/>
    </row>
    <row r="117" spans="1:4" ht="30" customHeight="1" thickTop="1" thickBot="1" x14ac:dyDescent="0.3">
      <c r="A117" s="81" t="s">
        <v>221</v>
      </c>
      <c r="B117" s="149" t="s">
        <v>222</v>
      </c>
      <c r="C117" s="150" t="s">
        <v>525</v>
      </c>
      <c r="D117" s="150"/>
    </row>
    <row r="118" spans="1:4" ht="30" customHeight="1" thickTop="1" thickBot="1" x14ac:dyDescent="0.3">
      <c r="A118" s="81" t="s">
        <v>223</v>
      </c>
      <c r="B118" s="149" t="s">
        <v>224</v>
      </c>
      <c r="C118" s="150" t="s">
        <v>526</v>
      </c>
      <c r="D118" s="150"/>
    </row>
    <row r="119" spans="1:4" ht="30" customHeight="1" thickTop="1" thickBot="1" x14ac:dyDescent="0.3">
      <c r="A119" s="81" t="s">
        <v>225</v>
      </c>
      <c r="B119" s="149" t="s">
        <v>226</v>
      </c>
      <c r="C119" s="150" t="s">
        <v>527</v>
      </c>
      <c r="D119" s="150"/>
    </row>
    <row r="120" spans="1:4" ht="30" customHeight="1" thickTop="1" thickBot="1" x14ac:dyDescent="0.3">
      <c r="A120" s="81" t="s">
        <v>227</v>
      </c>
      <c r="B120" s="149" t="s">
        <v>528</v>
      </c>
      <c r="C120" s="150" t="s">
        <v>529</v>
      </c>
      <c r="D120" s="150"/>
    </row>
    <row r="121" spans="1:4" ht="30" customHeight="1" thickTop="1" thickBot="1" x14ac:dyDescent="0.3">
      <c r="A121" s="81" t="s">
        <v>229</v>
      </c>
      <c r="B121" s="149" t="s">
        <v>230</v>
      </c>
      <c r="C121" s="150" t="s">
        <v>530</v>
      </c>
      <c r="D121" s="150"/>
    </row>
    <row r="122" spans="1:4" ht="30" customHeight="1" thickTop="1" thickBot="1" x14ac:dyDescent="0.3">
      <c r="A122" s="81" t="s">
        <v>231</v>
      </c>
      <c r="B122" s="151" t="s">
        <v>232</v>
      </c>
      <c r="C122" s="152" t="s">
        <v>531</v>
      </c>
      <c r="D122" s="152"/>
    </row>
    <row r="123" spans="1:4" ht="98.25" customHeight="1" thickTop="1" thickBot="1" x14ac:dyDescent="0.3">
      <c r="A123" s="81" t="s">
        <v>234</v>
      </c>
      <c r="B123" s="179" t="s">
        <v>235</v>
      </c>
      <c r="C123" s="180" t="s">
        <v>532</v>
      </c>
      <c r="D123" s="180" t="s">
        <v>533</v>
      </c>
    </row>
    <row r="124" spans="1:4" s="43" customFormat="1" ht="66.75" customHeight="1" thickTop="1" x14ac:dyDescent="0.25">
      <c r="A124" s="183" t="s">
        <v>238</v>
      </c>
      <c r="B124" s="167" t="s">
        <v>534</v>
      </c>
      <c r="C124" s="148" t="s">
        <v>535</v>
      </c>
      <c r="D124" s="148"/>
    </row>
    <row r="125" spans="1:4" ht="60.75" customHeight="1" thickBot="1" x14ac:dyDescent="0.3">
      <c r="A125" s="184" t="s">
        <v>240</v>
      </c>
      <c r="B125" s="169" t="s">
        <v>536</v>
      </c>
      <c r="C125" s="152" t="s">
        <v>537</v>
      </c>
      <c r="D125" s="152"/>
    </row>
    <row r="126" spans="1:4" ht="17.25" thickTop="1" thickBot="1" x14ac:dyDescent="0.3">
      <c r="A126" s="172"/>
      <c r="B126" s="173"/>
      <c r="C126" s="173"/>
      <c r="D126" s="173"/>
    </row>
    <row r="127" spans="1:4" ht="33" customHeight="1" thickTop="1" thickBot="1" x14ac:dyDescent="0.3">
      <c r="A127" s="81" t="s">
        <v>538</v>
      </c>
      <c r="B127" s="95" t="s">
        <v>539</v>
      </c>
      <c r="C127" s="125"/>
      <c r="D127" s="125"/>
    </row>
    <row r="128" spans="1:4" ht="46.5" thickTop="1" thickBot="1" x14ac:dyDescent="0.3">
      <c r="A128" s="81" t="s">
        <v>243</v>
      </c>
      <c r="B128" s="147" t="s">
        <v>244</v>
      </c>
      <c r="C128" s="148" t="s">
        <v>540</v>
      </c>
      <c r="D128" s="148"/>
    </row>
    <row r="129" spans="1:8" ht="61.5" thickTop="1" thickBot="1" x14ac:dyDescent="0.3">
      <c r="A129" s="81" t="s">
        <v>245</v>
      </c>
      <c r="B129" s="149" t="s">
        <v>541</v>
      </c>
      <c r="C129" s="150" t="s">
        <v>542</v>
      </c>
      <c r="D129" s="150"/>
    </row>
    <row r="130" spans="1:8" ht="46.5" thickTop="1" thickBot="1" x14ac:dyDescent="0.3">
      <c r="A130" s="81" t="s">
        <v>247</v>
      </c>
      <c r="B130" s="149" t="s">
        <v>543</v>
      </c>
      <c r="C130" s="150" t="s">
        <v>544</v>
      </c>
      <c r="D130" s="150"/>
    </row>
    <row r="131" spans="1:8" ht="46.5" thickTop="1" thickBot="1" x14ac:dyDescent="0.3">
      <c r="A131" s="81" t="s">
        <v>249</v>
      </c>
      <c r="B131" s="149" t="s">
        <v>545</v>
      </c>
      <c r="C131" s="150" t="s">
        <v>546</v>
      </c>
      <c r="D131" s="150"/>
    </row>
    <row r="132" spans="1:8" ht="57.95" customHeight="1" thickTop="1" thickBot="1" x14ac:dyDescent="0.3">
      <c r="A132" s="81" t="s">
        <v>251</v>
      </c>
      <c r="B132" s="149" t="s">
        <v>547</v>
      </c>
      <c r="C132" s="150" t="s">
        <v>548</v>
      </c>
      <c r="D132" s="150"/>
    </row>
    <row r="133" spans="1:8" s="43" customFormat="1" ht="76.5" thickTop="1" thickBot="1" x14ac:dyDescent="0.3">
      <c r="A133" s="81" t="s">
        <v>253</v>
      </c>
      <c r="B133" s="151" t="s">
        <v>549</v>
      </c>
      <c r="C133" s="152" t="s">
        <v>550</v>
      </c>
      <c r="D133" s="152"/>
    </row>
    <row r="134" spans="1:8" ht="17.25" thickTop="1" thickBot="1" x14ac:dyDescent="0.3">
      <c r="A134" s="185"/>
      <c r="B134" s="173"/>
      <c r="C134" s="173"/>
      <c r="D134" s="173"/>
    </row>
    <row r="135" spans="1:8" ht="33" customHeight="1" thickTop="1" thickBot="1" x14ac:dyDescent="0.3">
      <c r="A135" s="81"/>
      <c r="B135" s="95" t="s">
        <v>551</v>
      </c>
      <c r="C135" s="125"/>
      <c r="D135" s="125"/>
    </row>
    <row r="136" spans="1:8" ht="76.5" thickTop="1" thickBot="1" x14ac:dyDescent="0.3">
      <c r="A136" s="81" t="s">
        <v>256</v>
      </c>
      <c r="B136" s="147" t="s">
        <v>552</v>
      </c>
      <c r="C136" s="148" t="s">
        <v>553</v>
      </c>
      <c r="D136" s="148"/>
      <c r="H136" s="43"/>
    </row>
    <row r="137" spans="1:8" ht="76.5" thickTop="1" thickBot="1" x14ac:dyDescent="0.3">
      <c r="A137" s="81" t="s">
        <v>258</v>
      </c>
      <c r="B137" s="149" t="s">
        <v>554</v>
      </c>
      <c r="C137" s="150" t="s">
        <v>555</v>
      </c>
      <c r="D137" s="150"/>
    </row>
    <row r="138" spans="1:8" ht="61.5" thickTop="1" thickBot="1" x14ac:dyDescent="0.3">
      <c r="A138" s="81" t="s">
        <v>260</v>
      </c>
      <c r="B138" s="149" t="s">
        <v>556</v>
      </c>
      <c r="C138" s="150" t="s">
        <v>557</v>
      </c>
      <c r="D138" s="150"/>
    </row>
    <row r="139" spans="1:8" ht="46.5" thickTop="1" thickBot="1" x14ac:dyDescent="0.3">
      <c r="A139" s="81" t="s">
        <v>262</v>
      </c>
      <c r="B139" s="149" t="s">
        <v>558</v>
      </c>
      <c r="C139" s="150" t="s">
        <v>559</v>
      </c>
      <c r="D139" s="150"/>
    </row>
    <row r="140" spans="1:8" ht="46.5" thickTop="1" thickBot="1" x14ac:dyDescent="0.3">
      <c r="A140" s="81" t="s">
        <v>264</v>
      </c>
      <c r="B140" s="151" t="s">
        <v>560</v>
      </c>
      <c r="C140" s="150" t="s">
        <v>561</v>
      </c>
      <c r="D140" s="150"/>
    </row>
    <row r="141" spans="1:8" ht="61.5" thickTop="1" thickBot="1" x14ac:dyDescent="0.3">
      <c r="A141" s="81" t="s">
        <v>266</v>
      </c>
      <c r="B141" s="151" t="s">
        <v>562</v>
      </c>
      <c r="C141" s="150" t="s">
        <v>563</v>
      </c>
      <c r="D141" s="150"/>
    </row>
    <row r="142" spans="1:8" ht="15.75" thickTop="1" thickBot="1" x14ac:dyDescent="0.3"/>
    <row r="143" spans="1:8" ht="24.75" thickTop="1" thickBot="1" x14ac:dyDescent="0.3">
      <c r="A143" s="114"/>
      <c r="B143" s="115"/>
      <c r="C143" s="115" t="s">
        <v>564</v>
      </c>
      <c r="D143" s="115"/>
    </row>
    <row r="144" spans="1:8" ht="35.1" customHeight="1" thickTop="1" thickBot="1" x14ac:dyDescent="0.3">
      <c r="A144" s="186"/>
      <c r="B144" s="125" t="s">
        <v>565</v>
      </c>
      <c r="C144" s="186"/>
      <c r="D144" s="186"/>
    </row>
    <row r="145" spans="1:4" ht="61.5" thickTop="1" thickBot="1" x14ac:dyDescent="0.3">
      <c r="A145" s="81" t="s">
        <v>277</v>
      </c>
      <c r="B145" s="147" t="s">
        <v>278</v>
      </c>
      <c r="C145" s="148" t="s">
        <v>566</v>
      </c>
      <c r="D145" s="148" t="s">
        <v>567</v>
      </c>
    </row>
    <row r="146" spans="1:4" ht="68.25" customHeight="1" thickTop="1" thickBot="1" x14ac:dyDescent="0.3">
      <c r="A146" s="81" t="s">
        <v>279</v>
      </c>
      <c r="B146" s="149" t="s">
        <v>280</v>
      </c>
      <c r="C146" s="150" t="s">
        <v>568</v>
      </c>
      <c r="D146" s="148" t="s">
        <v>567</v>
      </c>
    </row>
    <row r="147" spans="1:4" s="43" customFormat="1" ht="68.25" customHeight="1" thickTop="1" thickBot="1" x14ac:dyDescent="0.3">
      <c r="A147" s="81" t="s">
        <v>281</v>
      </c>
      <c r="B147" s="151" t="s">
        <v>282</v>
      </c>
      <c r="C147" s="152" t="s">
        <v>569</v>
      </c>
      <c r="D147" s="148" t="s">
        <v>567</v>
      </c>
    </row>
    <row r="148" spans="1:4" ht="15.75" thickTop="1" thickBot="1" x14ac:dyDescent="0.3"/>
    <row r="149" spans="1:4" ht="36.950000000000003" customHeight="1" thickTop="1" thickBot="1" x14ac:dyDescent="0.3">
      <c r="A149" s="81"/>
      <c r="B149" s="125" t="s">
        <v>570</v>
      </c>
      <c r="C149" s="125"/>
      <c r="D149" s="125"/>
    </row>
    <row r="150" spans="1:4" ht="99.75" customHeight="1" thickTop="1" thickBot="1" x14ac:dyDescent="0.3">
      <c r="A150" s="81" t="s">
        <v>286</v>
      </c>
      <c r="B150" s="147" t="s">
        <v>571</v>
      </c>
      <c r="C150" s="148" t="s">
        <v>572</v>
      </c>
      <c r="D150" s="148" t="s">
        <v>573</v>
      </c>
    </row>
    <row r="151" spans="1:4" ht="86.25" customHeight="1" thickTop="1" thickBot="1" x14ac:dyDescent="0.3">
      <c r="A151" s="81" t="s">
        <v>288</v>
      </c>
      <c r="B151" s="149" t="s">
        <v>574</v>
      </c>
      <c r="C151" s="150" t="s">
        <v>575</v>
      </c>
      <c r="D151" s="148" t="s">
        <v>573</v>
      </c>
    </row>
    <row r="152" spans="1:4" ht="76.5" thickTop="1" thickBot="1" x14ac:dyDescent="0.3">
      <c r="A152" s="81" t="s">
        <v>290</v>
      </c>
      <c r="B152" s="149" t="s">
        <v>576</v>
      </c>
      <c r="C152" s="150" t="s">
        <v>577</v>
      </c>
      <c r="D152" s="148" t="s">
        <v>573</v>
      </c>
    </row>
    <row r="153" spans="1:4" ht="61.5" thickTop="1" thickBot="1" x14ac:dyDescent="0.3">
      <c r="A153" s="81" t="s">
        <v>292</v>
      </c>
      <c r="B153" s="151" t="s">
        <v>578</v>
      </c>
      <c r="C153" s="152" t="s">
        <v>579</v>
      </c>
      <c r="D153" s="148" t="s">
        <v>573</v>
      </c>
    </row>
    <row r="154" spans="1:4" ht="15.75" thickTop="1" thickBot="1" x14ac:dyDescent="0.3">
      <c r="A154" s="64"/>
      <c r="B154" s="65"/>
      <c r="C154" s="8"/>
      <c r="D154" s="65"/>
    </row>
    <row r="155" spans="1:4" ht="41.1" customHeight="1" thickTop="1" thickBot="1" x14ac:dyDescent="0.3">
      <c r="A155" s="81"/>
      <c r="B155" s="125" t="s">
        <v>295</v>
      </c>
      <c r="C155" s="125"/>
      <c r="D155" s="125"/>
    </row>
    <row r="156" spans="1:4" ht="105.95" customHeight="1" thickTop="1" thickBot="1" x14ac:dyDescent="0.3">
      <c r="A156" s="81" t="s">
        <v>296</v>
      </c>
      <c r="B156" s="147" t="s">
        <v>297</v>
      </c>
      <c r="C156" s="148" t="s">
        <v>580</v>
      </c>
      <c r="D156" s="148" t="s">
        <v>573</v>
      </c>
    </row>
    <row r="157" spans="1:4" ht="91.5" thickTop="1" thickBot="1" x14ac:dyDescent="0.3">
      <c r="A157" s="81" t="s">
        <v>300</v>
      </c>
      <c r="B157" s="326" t="s">
        <v>301</v>
      </c>
      <c r="C157" s="150" t="s">
        <v>581</v>
      </c>
      <c r="D157" s="148" t="s">
        <v>573</v>
      </c>
    </row>
    <row r="158" spans="1:4" ht="61.5" thickTop="1" thickBot="1" x14ac:dyDescent="0.3">
      <c r="A158" s="81" t="s">
        <v>303</v>
      </c>
      <c r="B158" s="149" t="s">
        <v>304</v>
      </c>
      <c r="C158" s="150" t="s">
        <v>582</v>
      </c>
      <c r="D158" s="148" t="s">
        <v>573</v>
      </c>
    </row>
    <row r="159" spans="1:4" ht="76.5" thickTop="1" thickBot="1" x14ac:dyDescent="0.3">
      <c r="A159" s="81" t="s">
        <v>308</v>
      </c>
      <c r="B159" s="149" t="s">
        <v>309</v>
      </c>
      <c r="C159" s="150" t="s">
        <v>583</v>
      </c>
      <c r="D159" s="148" t="s">
        <v>573</v>
      </c>
    </row>
    <row r="160" spans="1:4" ht="112.5" customHeight="1" thickTop="1" thickBot="1" x14ac:dyDescent="0.3">
      <c r="A160" s="81" t="s">
        <v>311</v>
      </c>
      <c r="B160" s="149" t="s">
        <v>584</v>
      </c>
      <c r="C160" s="150" t="s">
        <v>585</v>
      </c>
      <c r="D160" s="148" t="s">
        <v>573</v>
      </c>
    </row>
    <row r="161" spans="1:4" ht="106.5" customHeight="1" thickTop="1" thickBot="1" x14ac:dyDescent="0.3">
      <c r="A161" s="81" t="s">
        <v>313</v>
      </c>
      <c r="B161" s="149" t="s">
        <v>586</v>
      </c>
      <c r="C161" s="150" t="s">
        <v>587</v>
      </c>
      <c r="D161" s="148" t="s">
        <v>573</v>
      </c>
    </row>
    <row r="162" spans="1:4" ht="107.25" customHeight="1" thickTop="1" thickBot="1" x14ac:dyDescent="0.3">
      <c r="A162" s="81" t="s">
        <v>315</v>
      </c>
      <c r="B162" s="149" t="s">
        <v>588</v>
      </c>
      <c r="C162" s="150" t="s">
        <v>589</v>
      </c>
      <c r="D162" s="148" t="s">
        <v>573</v>
      </c>
    </row>
    <row r="163" spans="1:4" ht="15.75" thickTop="1" thickBot="1" x14ac:dyDescent="0.3">
      <c r="A163" s="66"/>
      <c r="B163" s="65"/>
      <c r="C163" s="65"/>
      <c r="D163" s="65"/>
    </row>
    <row r="164" spans="1:4" ht="30.95" customHeight="1" thickTop="1" thickBot="1" x14ac:dyDescent="0.3">
      <c r="A164" s="81" t="s">
        <v>317</v>
      </c>
      <c r="B164" s="125" t="s">
        <v>318</v>
      </c>
      <c r="C164" s="125"/>
      <c r="D164" s="125"/>
    </row>
    <row r="165" spans="1:4" ht="108" customHeight="1" x14ac:dyDescent="0.25">
      <c r="A165" s="81" t="s">
        <v>319</v>
      </c>
      <c r="B165" s="147" t="s">
        <v>320</v>
      </c>
      <c r="C165" s="148" t="s">
        <v>590</v>
      </c>
      <c r="D165" s="148"/>
    </row>
    <row r="166" spans="1:4" ht="82.5" customHeight="1" thickTop="1" thickBot="1" x14ac:dyDescent="0.3">
      <c r="A166" s="81" t="s">
        <v>321</v>
      </c>
      <c r="B166" s="149" t="s">
        <v>322</v>
      </c>
      <c r="C166" s="150" t="s">
        <v>591</v>
      </c>
      <c r="D166" s="150"/>
    </row>
    <row r="167" spans="1:4" ht="76.5" customHeight="1" thickTop="1" thickBot="1" x14ac:dyDescent="0.3">
      <c r="A167" s="81" t="s">
        <v>323</v>
      </c>
      <c r="B167" s="149" t="s">
        <v>324</v>
      </c>
      <c r="C167" s="150" t="s">
        <v>592</v>
      </c>
      <c r="D167" s="150"/>
    </row>
    <row r="168" spans="1:4" ht="46.5" thickTop="1" thickBot="1" x14ac:dyDescent="0.3">
      <c r="A168" s="81" t="s">
        <v>325</v>
      </c>
      <c r="B168" s="149" t="s">
        <v>326</v>
      </c>
      <c r="C168" s="150" t="s">
        <v>593</v>
      </c>
      <c r="D168" s="150"/>
    </row>
    <row r="169" spans="1:4" ht="76.5" hidden="1" thickTop="1" thickBot="1" x14ac:dyDescent="0.3">
      <c r="A169" s="81" t="s">
        <v>594</v>
      </c>
      <c r="B169" s="149" t="s">
        <v>595</v>
      </c>
      <c r="C169" s="150" t="s">
        <v>596</v>
      </c>
      <c r="D169" s="150"/>
    </row>
    <row r="170" spans="1:4" ht="61.5" thickTop="1" thickBot="1" x14ac:dyDescent="0.3">
      <c r="A170" s="81" t="s">
        <v>327</v>
      </c>
      <c r="B170" s="149" t="s">
        <v>328</v>
      </c>
      <c r="C170" s="150" t="s">
        <v>597</v>
      </c>
      <c r="D170" s="150"/>
    </row>
    <row r="171" spans="1:4" ht="97.5" customHeight="1" thickTop="1" thickBot="1" x14ac:dyDescent="0.3">
      <c r="A171" s="81" t="s">
        <v>329</v>
      </c>
      <c r="B171" s="149" t="s">
        <v>330</v>
      </c>
      <c r="C171" s="150" t="s">
        <v>598</v>
      </c>
      <c r="D171" s="150"/>
    </row>
    <row r="172" spans="1:4" ht="68.099999999999994" customHeight="1" thickTop="1" thickBot="1" x14ac:dyDescent="0.3">
      <c r="A172" s="81" t="s">
        <v>331</v>
      </c>
      <c r="B172" s="149" t="s">
        <v>332</v>
      </c>
      <c r="C172" s="150" t="s">
        <v>599</v>
      </c>
      <c r="D172" s="150"/>
    </row>
    <row r="173" spans="1:4" ht="61.5" thickTop="1" thickBot="1" x14ac:dyDescent="0.3">
      <c r="A173" s="81" t="s">
        <v>333</v>
      </c>
      <c r="B173" s="149" t="s">
        <v>334</v>
      </c>
      <c r="C173" s="150" t="s">
        <v>600</v>
      </c>
      <c r="D173" s="150"/>
    </row>
    <row r="174" spans="1:4" ht="76.5" thickTop="1" thickBot="1" x14ac:dyDescent="0.3">
      <c r="A174" s="81" t="s">
        <v>335</v>
      </c>
      <c r="B174" s="149" t="s">
        <v>336</v>
      </c>
      <c r="C174" s="150" t="s">
        <v>601</v>
      </c>
      <c r="D174" s="150" t="s">
        <v>602</v>
      </c>
    </row>
    <row r="175" spans="1:4" ht="96.95" customHeight="1" thickTop="1" thickBot="1" x14ac:dyDescent="0.3">
      <c r="A175" s="81" t="s">
        <v>337</v>
      </c>
      <c r="B175" s="149" t="s">
        <v>338</v>
      </c>
      <c r="C175" s="150" t="s">
        <v>603</v>
      </c>
      <c r="D175" s="150"/>
    </row>
    <row r="176" spans="1:4" ht="76.5" thickTop="1" thickBot="1" x14ac:dyDescent="0.3">
      <c r="A176" s="81" t="s">
        <v>339</v>
      </c>
      <c r="B176" s="149" t="s">
        <v>340</v>
      </c>
      <c r="C176" s="150" t="s">
        <v>604</v>
      </c>
      <c r="D176" s="150"/>
    </row>
    <row r="177" ht="15" thickTop="1" x14ac:dyDescent="0.25"/>
  </sheetData>
  <sheetProtection algorithmName="SHA-512" hashValue="Jje4Dtc7QrZJxoMslJnMFki9gHWtbUyU2pgwyMihKDVFjaTK1gaqSpVQuFsDTnkcvPd7zg71feK6EOHMVWXGoA==" saltValue="1w+Q9yrZhWCnX4wQIxUT+Q==" spinCount="100000" sheet="1" objects="1" scenarios="1"/>
  <protectedRanges>
    <protectedRange sqref="C162" name="inputs_1"/>
  </protectedRanges>
  <phoneticPr fontId="3" type="noConversion"/>
  <hyperlinks>
    <hyperlink ref="D6" r:id="rId1" display="https://www.iata.org/en/publications/directories/code-search/" xr:uid="{6D0DCF72-7879-9848-84A5-183B1421D1A8}"/>
    <hyperlink ref="D22" r:id="rId2" display="https://www.faa.gov/airports/engineering/incursions_excursions/rsa" xr:uid="{4D121138-A8C0-BB41-99D8-122E81E59920}"/>
  </hyperlinks>
  <pageMargins left="0.7" right="0.7" top="0.75" bottom="0.75" header="0.3" footer="0.3"/>
  <pageSetup orientation="portrait" r:id="rId3"/>
  <ignoredErrors>
    <ignoredError sqref="A13:A16" numberStoredAsText="1"/>
  </ignoredErrors>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0" tint="-0.249977111117893"/>
  </sheetPr>
  <dimension ref="A1:AG142"/>
  <sheetViews>
    <sheetView topLeftCell="A19" zoomScale="130" zoomScaleNormal="130" workbookViewId="0">
      <selection activeCell="B52" sqref="B52"/>
    </sheetView>
  </sheetViews>
  <sheetFormatPr defaultColWidth="8.85546875" defaultRowHeight="15" x14ac:dyDescent="0.25"/>
  <cols>
    <col min="1" max="1" width="2.85546875" style="1" customWidth="1"/>
    <col min="2" max="2" width="50.85546875" style="1" customWidth="1"/>
    <col min="3" max="3" width="2.85546875" style="1" customWidth="1"/>
    <col min="4" max="4" width="50.85546875" style="1" customWidth="1"/>
    <col min="5" max="5" width="2.85546875" style="1" customWidth="1"/>
    <col min="6" max="6" width="50.85546875" style="1" customWidth="1"/>
    <col min="7" max="7" width="2.85546875" style="1" customWidth="1"/>
    <col min="8" max="8" width="50.85546875" style="1" customWidth="1"/>
    <col min="9" max="9" width="7.42578125" style="1" customWidth="1"/>
    <col min="10" max="10" width="30.85546875" style="1" customWidth="1"/>
    <col min="11" max="16384" width="8.85546875" style="1"/>
  </cols>
  <sheetData>
    <row r="1" spans="1:8" s="233" customFormat="1" ht="18.75" x14ac:dyDescent="0.3">
      <c r="A1" s="224"/>
      <c r="B1" s="224" t="s">
        <v>605</v>
      </c>
      <c r="C1" s="224"/>
      <c r="D1" s="224"/>
      <c r="E1" s="224"/>
      <c r="F1" s="224"/>
      <c r="G1" s="224"/>
      <c r="H1" s="224"/>
    </row>
    <row r="3" spans="1:8" ht="15.75" thickBot="1" x14ac:dyDescent="0.3">
      <c r="B3" s="221" t="s">
        <v>606</v>
      </c>
      <c r="D3" s="221" t="s">
        <v>607</v>
      </c>
      <c r="F3" s="221" t="s">
        <v>608</v>
      </c>
      <c r="H3" s="221" t="s">
        <v>609</v>
      </c>
    </row>
    <row r="4" spans="1:8" ht="15.75" thickTop="1" x14ac:dyDescent="0.25">
      <c r="B4" s="222" t="s">
        <v>610</v>
      </c>
      <c r="D4" s="222" t="s">
        <v>611</v>
      </c>
      <c r="F4" s="222" t="s">
        <v>612</v>
      </c>
      <c r="H4" s="222" t="s">
        <v>613</v>
      </c>
    </row>
    <row r="5" spans="1:8" x14ac:dyDescent="0.25">
      <c r="B5" s="223" t="s">
        <v>614</v>
      </c>
      <c r="D5" s="223" t="s">
        <v>615</v>
      </c>
      <c r="F5" s="223" t="s">
        <v>616</v>
      </c>
      <c r="H5" s="223" t="s">
        <v>617</v>
      </c>
    </row>
    <row r="6" spans="1:8" x14ac:dyDescent="0.25">
      <c r="B6" s="220" t="s">
        <v>618</v>
      </c>
      <c r="D6" s="220" t="s">
        <v>619</v>
      </c>
      <c r="F6" s="220" t="s">
        <v>620</v>
      </c>
      <c r="H6" s="220" t="s">
        <v>621</v>
      </c>
    </row>
    <row r="7" spans="1:8" x14ac:dyDescent="0.25">
      <c r="B7" s="223" t="s">
        <v>622</v>
      </c>
      <c r="F7" s="223" t="s">
        <v>623</v>
      </c>
      <c r="H7" s="223" t="s">
        <v>624</v>
      </c>
    </row>
    <row r="8" spans="1:8" x14ac:dyDescent="0.25">
      <c r="B8" s="220" t="s">
        <v>625</v>
      </c>
      <c r="H8" s="220" t="s">
        <v>626</v>
      </c>
    </row>
    <row r="9" spans="1:8" x14ac:dyDescent="0.25">
      <c r="H9" s="223" t="s">
        <v>627</v>
      </c>
    </row>
    <row r="10" spans="1:8" x14ac:dyDescent="0.25">
      <c r="B10"/>
      <c r="H10" s="220" t="s">
        <v>628</v>
      </c>
    </row>
    <row r="11" spans="1:8" ht="15.75" thickBot="1" x14ac:dyDescent="0.3">
      <c r="B11" s="221" t="s">
        <v>629</v>
      </c>
      <c r="D11" s="221" t="s">
        <v>630</v>
      </c>
      <c r="F11" s="221" t="s">
        <v>631</v>
      </c>
      <c r="H11" s="223" t="s">
        <v>632</v>
      </c>
    </row>
    <row r="12" spans="1:8" ht="15.75" thickTop="1" x14ac:dyDescent="0.25">
      <c r="B12" s="222" t="s">
        <v>633</v>
      </c>
      <c r="D12" s="222" t="s">
        <v>634</v>
      </c>
      <c r="F12" s="222" t="s">
        <v>635</v>
      </c>
      <c r="H12" s="220" t="s">
        <v>636</v>
      </c>
    </row>
    <row r="13" spans="1:8" x14ac:dyDescent="0.25">
      <c r="B13" s="223" t="s">
        <v>637</v>
      </c>
      <c r="D13" s="223" t="s">
        <v>638</v>
      </c>
      <c r="F13" s="223" t="s">
        <v>639</v>
      </c>
      <c r="H13" s="223" t="s">
        <v>640</v>
      </c>
    </row>
    <row r="14" spans="1:8" x14ac:dyDescent="0.25">
      <c r="B14" s="220" t="s">
        <v>641</v>
      </c>
      <c r="F14" s="220" t="s">
        <v>642</v>
      </c>
      <c r="H14" s="220" t="s">
        <v>643</v>
      </c>
    </row>
    <row r="15" spans="1:8" x14ac:dyDescent="0.25">
      <c r="F15" s="223" t="s">
        <v>644</v>
      </c>
      <c r="H15" s="223" t="s">
        <v>645</v>
      </c>
    </row>
    <row r="16" spans="1:8" x14ac:dyDescent="0.25">
      <c r="D16"/>
      <c r="F16" s="220" t="s">
        <v>646</v>
      </c>
      <c r="H16" s="220" t="s">
        <v>647</v>
      </c>
    </row>
    <row r="17" spans="2:8" ht="15.75" thickBot="1" x14ac:dyDescent="0.3">
      <c r="B17" s="221" t="s">
        <v>648</v>
      </c>
      <c r="D17" s="221" t="s">
        <v>649</v>
      </c>
      <c r="F17" s="223" t="s">
        <v>650</v>
      </c>
      <c r="H17" s="223" t="s">
        <v>651</v>
      </c>
    </row>
    <row r="18" spans="2:8" ht="15.75" thickTop="1" x14ac:dyDescent="0.25">
      <c r="B18" s="222" t="s">
        <v>637</v>
      </c>
      <c r="D18" s="222" t="s">
        <v>652</v>
      </c>
      <c r="F18" s="220" t="s">
        <v>653</v>
      </c>
      <c r="H18" s="220" t="s">
        <v>654</v>
      </c>
    </row>
    <row r="19" spans="2:8" x14ac:dyDescent="0.25">
      <c r="B19" s="223" t="s">
        <v>655</v>
      </c>
      <c r="D19" s="1" t="s">
        <v>656</v>
      </c>
      <c r="F19" s="223" t="s">
        <v>657</v>
      </c>
      <c r="H19" s="223" t="s">
        <v>658</v>
      </c>
    </row>
    <row r="20" spans="2:8" x14ac:dyDescent="0.25">
      <c r="B20" s="220" t="s">
        <v>659</v>
      </c>
      <c r="D20" s="223" t="s">
        <v>660</v>
      </c>
      <c r="F20" s="220" t="s">
        <v>661</v>
      </c>
      <c r="H20" s="220" t="s">
        <v>662</v>
      </c>
    </row>
    <row r="21" spans="2:8" x14ac:dyDescent="0.25">
      <c r="B21" s="223" t="s">
        <v>663</v>
      </c>
      <c r="D21" s="220" t="s">
        <v>664</v>
      </c>
      <c r="H21" s="223" t="s">
        <v>665</v>
      </c>
    </row>
    <row r="22" spans="2:8" x14ac:dyDescent="0.25">
      <c r="B22"/>
      <c r="H22" s="220" t="s">
        <v>666</v>
      </c>
    </row>
    <row r="23" spans="2:8" x14ac:dyDescent="0.25">
      <c r="B23"/>
      <c r="H23" s="223" t="s">
        <v>667</v>
      </c>
    </row>
    <row r="24" spans="2:8" ht="15.75" thickBot="1" x14ac:dyDescent="0.3">
      <c r="B24" s="221" t="s">
        <v>668</v>
      </c>
      <c r="D24" s="221" t="s">
        <v>669</v>
      </c>
      <c r="F24" s="221" t="s">
        <v>670</v>
      </c>
      <c r="H24" s="220" t="s">
        <v>671</v>
      </c>
    </row>
    <row r="25" spans="2:8" ht="15.75" thickTop="1" x14ac:dyDescent="0.25">
      <c r="B25" s="222" t="s">
        <v>672</v>
      </c>
      <c r="D25" s="222" t="s">
        <v>673</v>
      </c>
      <c r="F25" s="222" t="s">
        <v>674</v>
      </c>
      <c r="H25" s="223" t="s">
        <v>675</v>
      </c>
    </row>
    <row r="26" spans="2:8" x14ac:dyDescent="0.25">
      <c r="B26" s="223" t="s">
        <v>676</v>
      </c>
      <c r="D26" s="223" t="s">
        <v>677</v>
      </c>
      <c r="F26" s="223" t="s">
        <v>678</v>
      </c>
      <c r="H26" s="220" t="s">
        <v>679</v>
      </c>
    </row>
    <row r="27" spans="2:8" x14ac:dyDescent="0.25">
      <c r="B27" s="220" t="s">
        <v>680</v>
      </c>
      <c r="D27" s="220" t="s">
        <v>681</v>
      </c>
      <c r="F27" s="220" t="s">
        <v>682</v>
      </c>
      <c r="H27" s="223" t="s">
        <v>683</v>
      </c>
    </row>
    <row r="28" spans="2:8" x14ac:dyDescent="0.25">
      <c r="B28" s="223" t="s">
        <v>684</v>
      </c>
      <c r="D28" s="223" t="s">
        <v>685</v>
      </c>
      <c r="F28" s="223" t="s">
        <v>686</v>
      </c>
      <c r="H28" s="220" t="s">
        <v>687</v>
      </c>
    </row>
    <row r="29" spans="2:8" x14ac:dyDescent="0.25">
      <c r="B29" s="220" t="s">
        <v>688</v>
      </c>
      <c r="F29" s="220" t="s">
        <v>689</v>
      </c>
      <c r="H29" s="223" t="s">
        <v>690</v>
      </c>
    </row>
    <row r="30" spans="2:8" x14ac:dyDescent="0.25">
      <c r="F30" s="219" t="s">
        <v>691</v>
      </c>
      <c r="H30" s="220" t="s">
        <v>692</v>
      </c>
    </row>
    <row r="31" spans="2:8" x14ac:dyDescent="0.25">
      <c r="F31" s="225"/>
      <c r="H31" s="223" t="s">
        <v>693</v>
      </c>
    </row>
    <row r="32" spans="2:8" ht="15.75" thickBot="1" x14ac:dyDescent="0.3">
      <c r="B32" s="221" t="s">
        <v>694</v>
      </c>
      <c r="D32" s="221" t="s">
        <v>695</v>
      </c>
      <c r="F32" s="221" t="s">
        <v>696</v>
      </c>
      <c r="H32" s="220" t="s">
        <v>697</v>
      </c>
    </row>
    <row r="33" spans="2:8" ht="15.75" thickTop="1" x14ac:dyDescent="0.25">
      <c r="B33" s="222" t="s">
        <v>637</v>
      </c>
      <c r="D33" s="222">
        <v>1</v>
      </c>
      <c r="F33" s="222" t="s">
        <v>698</v>
      </c>
      <c r="H33" s="223" t="s">
        <v>699</v>
      </c>
    </row>
    <row r="34" spans="2:8" x14ac:dyDescent="0.25">
      <c r="B34" s="223" t="s">
        <v>700</v>
      </c>
      <c r="D34" s="223">
        <v>2</v>
      </c>
      <c r="F34" s="223" t="s">
        <v>701</v>
      </c>
      <c r="H34" s="220" t="s">
        <v>702</v>
      </c>
    </row>
    <row r="35" spans="2:8" x14ac:dyDescent="0.25">
      <c r="B35" s="220" t="s">
        <v>703</v>
      </c>
      <c r="D35" s="220">
        <v>3</v>
      </c>
      <c r="F35" s="220" t="s">
        <v>704</v>
      </c>
      <c r="H35" s="223" t="s">
        <v>705</v>
      </c>
    </row>
    <row r="36" spans="2:8" x14ac:dyDescent="0.25">
      <c r="B36" s="223" t="s">
        <v>706</v>
      </c>
      <c r="D36" s="223">
        <v>4</v>
      </c>
      <c r="F36" s="223" t="s">
        <v>707</v>
      </c>
      <c r="H36" s="220" t="s">
        <v>708</v>
      </c>
    </row>
    <row r="37" spans="2:8" x14ac:dyDescent="0.25">
      <c r="B37" s="220" t="s">
        <v>709</v>
      </c>
      <c r="D37" s="220">
        <v>5</v>
      </c>
      <c r="F37" s="220" t="s">
        <v>710</v>
      </c>
      <c r="H37" s="223" t="s">
        <v>711</v>
      </c>
    </row>
    <row r="38" spans="2:8" x14ac:dyDescent="0.25">
      <c r="B38"/>
      <c r="D38" s="223">
        <v>6</v>
      </c>
      <c r="F38" s="223" t="s">
        <v>712</v>
      </c>
      <c r="H38" s="220" t="s">
        <v>713</v>
      </c>
    </row>
    <row r="39" spans="2:8" ht="18.95" customHeight="1" x14ac:dyDescent="0.25">
      <c r="B39"/>
      <c r="D39" s="220">
        <v>7</v>
      </c>
      <c r="F39" s="220" t="s">
        <v>714</v>
      </c>
      <c r="H39" s="223" t="s">
        <v>715</v>
      </c>
    </row>
    <row r="40" spans="2:8" ht="15.75" thickBot="1" x14ac:dyDescent="0.3">
      <c r="B40" s="221" t="s">
        <v>716</v>
      </c>
      <c r="D40" s="223">
        <v>8</v>
      </c>
      <c r="H40" s="220" t="s">
        <v>717</v>
      </c>
    </row>
    <row r="41" spans="2:8" ht="16.5" thickTop="1" thickBot="1" x14ac:dyDescent="0.3">
      <c r="B41" s="222" t="s">
        <v>718</v>
      </c>
      <c r="D41" s="220">
        <v>9</v>
      </c>
      <c r="H41" s="223" t="s">
        <v>719</v>
      </c>
    </row>
    <row r="42" spans="2:8" ht="16.5" thickTop="1" thickBot="1" x14ac:dyDescent="0.3">
      <c r="B42" s="222" t="s">
        <v>720</v>
      </c>
      <c r="D42" s="223">
        <v>10</v>
      </c>
      <c r="F42" s="221" t="s">
        <v>721</v>
      </c>
      <c r="H42" s="220" t="s">
        <v>722</v>
      </c>
    </row>
    <row r="43" spans="2:8" ht="16.5" thickTop="1" thickBot="1" x14ac:dyDescent="0.3">
      <c r="B43" s="222" t="s">
        <v>723</v>
      </c>
      <c r="D43" s="220" t="s">
        <v>724</v>
      </c>
      <c r="F43" s="222" t="s">
        <v>725</v>
      </c>
      <c r="H43" s="223" t="s">
        <v>726</v>
      </c>
    </row>
    <row r="44" spans="2:8" ht="16.5" thickTop="1" thickBot="1" x14ac:dyDescent="0.3">
      <c r="B44" s="222" t="s">
        <v>727</v>
      </c>
      <c r="D44" s="223" t="s">
        <v>728</v>
      </c>
      <c r="F44" s="223" t="s">
        <v>729</v>
      </c>
      <c r="H44" s="220" t="s">
        <v>730</v>
      </c>
    </row>
    <row r="45" spans="2:8" ht="16.5" thickTop="1" thickBot="1" x14ac:dyDescent="0.3">
      <c r="B45" s="222" t="s">
        <v>731</v>
      </c>
      <c r="D45" s="220" t="s">
        <v>732</v>
      </c>
      <c r="F45" s="220" t="s">
        <v>733</v>
      </c>
      <c r="H45" s="223" t="s">
        <v>734</v>
      </c>
    </row>
    <row r="46" spans="2:8" ht="16.5" thickTop="1" thickBot="1" x14ac:dyDescent="0.3">
      <c r="B46" s="222" t="s">
        <v>735</v>
      </c>
      <c r="D46" s="223" t="s">
        <v>736</v>
      </c>
      <c r="F46" s="223" t="s">
        <v>737</v>
      </c>
      <c r="H46" s="220" t="s">
        <v>738</v>
      </c>
    </row>
    <row r="47" spans="2:8" ht="16.5" thickTop="1" thickBot="1" x14ac:dyDescent="0.3">
      <c r="B47" s="222" t="s">
        <v>739</v>
      </c>
      <c r="D47" s="220" t="s">
        <v>740</v>
      </c>
      <c r="H47" s="223" t="s">
        <v>741</v>
      </c>
    </row>
    <row r="48" spans="2:8" ht="15.75" thickTop="1" x14ac:dyDescent="0.25">
      <c r="B48" s="222" t="s">
        <v>742</v>
      </c>
      <c r="H48" s="220" t="s">
        <v>743</v>
      </c>
    </row>
    <row r="49" spans="1:8" x14ac:dyDescent="0.25">
      <c r="H49" s="223" t="s">
        <v>744</v>
      </c>
    </row>
    <row r="50" spans="1:8" x14ac:dyDescent="0.25">
      <c r="H50" s="220" t="s">
        <v>745</v>
      </c>
    </row>
    <row r="51" spans="1:8" x14ac:dyDescent="0.25">
      <c r="H51" s="223" t="s">
        <v>746</v>
      </c>
    </row>
    <row r="52" spans="1:8" x14ac:dyDescent="0.25">
      <c r="H52" s="220" t="s">
        <v>747</v>
      </c>
    </row>
    <row r="53" spans="1:8" x14ac:dyDescent="0.25">
      <c r="H53" s="223" t="s">
        <v>748</v>
      </c>
    </row>
    <row r="54" spans="1:8" x14ac:dyDescent="0.25">
      <c r="B54"/>
      <c r="D54"/>
      <c r="F54"/>
      <c r="H54"/>
    </row>
    <row r="55" spans="1:8" s="233" customFormat="1" ht="18.75" x14ac:dyDescent="0.3">
      <c r="A55" s="224"/>
      <c r="B55" s="224" t="s">
        <v>749</v>
      </c>
      <c r="C55" s="224"/>
      <c r="D55" s="224"/>
      <c r="E55" s="224"/>
      <c r="F55" s="224"/>
      <c r="G55" s="224"/>
      <c r="H55" s="224"/>
    </row>
    <row r="56" spans="1:8" x14ac:dyDescent="0.25">
      <c r="B56"/>
      <c r="D56"/>
      <c r="F56"/>
    </row>
    <row r="57" spans="1:8" ht="15.75" thickBot="1" x14ac:dyDescent="0.3">
      <c r="B57" s="221" t="s">
        <v>750</v>
      </c>
      <c r="D57" s="221" t="s">
        <v>751</v>
      </c>
      <c r="F57" s="221" t="s">
        <v>752</v>
      </c>
    </row>
    <row r="58" spans="1:8" ht="15.75" thickTop="1" x14ac:dyDescent="0.25">
      <c r="B58" s="222" t="s">
        <v>753</v>
      </c>
      <c r="D58" s="222" t="s">
        <v>754</v>
      </c>
      <c r="F58" s="222" t="s">
        <v>755</v>
      </c>
    </row>
    <row r="59" spans="1:8" x14ac:dyDescent="0.25">
      <c r="B59" s="223" t="s">
        <v>756</v>
      </c>
      <c r="D59" s="223" t="s">
        <v>757</v>
      </c>
      <c r="F59" s="223" t="s">
        <v>758</v>
      </c>
    </row>
    <row r="60" spans="1:8" x14ac:dyDescent="0.25">
      <c r="D60" s="220" t="s">
        <v>759</v>
      </c>
      <c r="F60" s="220" t="s">
        <v>760</v>
      </c>
    </row>
    <row r="61" spans="1:8" x14ac:dyDescent="0.25">
      <c r="D61" s="223" t="s">
        <v>761</v>
      </c>
      <c r="F61" s="223" t="s">
        <v>762</v>
      </c>
    </row>
    <row r="62" spans="1:8" x14ac:dyDescent="0.25">
      <c r="D62"/>
      <c r="F62"/>
    </row>
    <row r="63" spans="1:8" s="233" customFormat="1" ht="18.75" x14ac:dyDescent="0.3">
      <c r="A63" s="224"/>
      <c r="B63" s="224" t="s">
        <v>763</v>
      </c>
      <c r="C63" s="224"/>
      <c r="D63" s="224"/>
      <c r="E63" s="224"/>
      <c r="F63" s="224"/>
      <c r="G63" s="224"/>
      <c r="H63" s="224"/>
    </row>
    <row r="64" spans="1:8" x14ac:dyDescent="0.25">
      <c r="B64"/>
      <c r="D64"/>
      <c r="F64"/>
      <c r="H64"/>
    </row>
    <row r="65" spans="1:8" ht="15.75" thickBot="1" x14ac:dyDescent="0.3">
      <c r="B65" s="221" t="s">
        <v>764</v>
      </c>
      <c r="D65" s="221" t="s">
        <v>765</v>
      </c>
    </row>
    <row r="66" spans="1:8" ht="15.75" thickTop="1" x14ac:dyDescent="0.25">
      <c r="B66" s="222" t="s">
        <v>766</v>
      </c>
      <c r="D66" s="222" t="s">
        <v>767</v>
      </c>
    </row>
    <row r="67" spans="1:8" x14ac:dyDescent="0.25">
      <c r="B67" s="223" t="s">
        <v>768</v>
      </c>
      <c r="D67" s="223" t="s">
        <v>769</v>
      </c>
    </row>
    <row r="68" spans="1:8" ht="14.1" customHeight="1" x14ac:dyDescent="0.25">
      <c r="B68" s="220" t="s">
        <v>770</v>
      </c>
      <c r="D68" s="220" t="s">
        <v>771</v>
      </c>
    </row>
    <row r="69" spans="1:8" x14ac:dyDescent="0.25">
      <c r="B69" s="223" t="s">
        <v>772</v>
      </c>
      <c r="D69" s="223" t="s">
        <v>773</v>
      </c>
    </row>
    <row r="70" spans="1:8" x14ac:dyDescent="0.25">
      <c r="D70" s="220" t="s">
        <v>774</v>
      </c>
    </row>
    <row r="72" spans="1:8" x14ac:dyDescent="0.25">
      <c r="F72"/>
      <c r="H72"/>
    </row>
    <row r="73" spans="1:8" s="233" customFormat="1" ht="18.75" x14ac:dyDescent="0.3">
      <c r="A73" s="224"/>
      <c r="B73" s="224" t="s">
        <v>775</v>
      </c>
      <c r="C73" s="224"/>
      <c r="D73" s="224"/>
      <c r="E73" s="224"/>
      <c r="F73" s="224"/>
      <c r="G73" s="224"/>
      <c r="H73" s="224"/>
    </row>
    <row r="74" spans="1:8" x14ac:dyDescent="0.25">
      <c r="B74"/>
      <c r="D74"/>
    </row>
    <row r="75" spans="1:8" x14ac:dyDescent="0.25">
      <c r="B75" s="221" t="s">
        <v>776</v>
      </c>
      <c r="D75" s="221" t="s">
        <v>777</v>
      </c>
      <c r="F75" s="221" t="s">
        <v>778</v>
      </c>
    </row>
    <row r="76" spans="1:8" x14ac:dyDescent="0.25">
      <c r="B76" s="222" t="s">
        <v>779</v>
      </c>
      <c r="D76" s="222" t="s">
        <v>780</v>
      </c>
      <c r="F76" s="222" t="s">
        <v>781</v>
      </c>
    </row>
    <row r="77" spans="1:8" x14ac:dyDescent="0.25">
      <c r="B77" s="223" t="s">
        <v>635</v>
      </c>
      <c r="D77" s="223" t="s">
        <v>782</v>
      </c>
      <c r="F77" s="223" t="s">
        <v>783</v>
      </c>
    </row>
    <row r="78" spans="1:8" x14ac:dyDescent="0.25">
      <c r="B78" s="1" t="s">
        <v>755</v>
      </c>
      <c r="D78" s="220" t="s">
        <v>784</v>
      </c>
      <c r="F78" s="220" t="s">
        <v>785</v>
      </c>
    </row>
    <row r="79" spans="1:8" x14ac:dyDescent="0.25">
      <c r="B79" s="220" t="s">
        <v>786</v>
      </c>
      <c r="D79" s="223" t="s">
        <v>787</v>
      </c>
      <c r="F79" s="223" t="s">
        <v>788</v>
      </c>
    </row>
    <row r="80" spans="1:8" x14ac:dyDescent="0.25">
      <c r="B80" s="223" t="s">
        <v>789</v>
      </c>
      <c r="D80"/>
      <c r="F80" s="220" t="s">
        <v>790</v>
      </c>
      <c r="H80"/>
    </row>
    <row r="81" spans="2:2" x14ac:dyDescent="0.25">
      <c r="B81" s="220" t="s">
        <v>791</v>
      </c>
    </row>
    <row r="97" spans="10:33" x14ac:dyDescent="0.25">
      <c r="J97" s="234"/>
    </row>
    <row r="98" spans="10:33" x14ac:dyDescent="0.25">
      <c r="J98" s="234"/>
    </row>
    <row r="99" spans="10:33" ht="15.75" x14ac:dyDescent="0.25">
      <c r="J99" s="234"/>
      <c r="K99" s="232"/>
    </row>
    <row r="100" spans="10:33" ht="15.75" x14ac:dyDescent="0.25">
      <c r="J100" s="234"/>
      <c r="K100" s="232"/>
      <c r="AG100" s="229"/>
    </row>
    <row r="101" spans="10:33" ht="15.75" x14ac:dyDescent="0.25">
      <c r="J101" s="234"/>
      <c r="K101" s="232"/>
      <c r="AE101" s="230"/>
    </row>
    <row r="102" spans="10:33" ht="15.75" x14ac:dyDescent="0.25">
      <c r="J102" s="234"/>
      <c r="K102" s="232"/>
    </row>
    <row r="103" spans="10:33" ht="15.75" x14ac:dyDescent="0.25">
      <c r="J103" s="234"/>
      <c r="K103" s="232"/>
    </row>
    <row r="104" spans="10:33" ht="15.75" x14ac:dyDescent="0.25">
      <c r="J104" s="234"/>
      <c r="K104" s="232"/>
    </row>
    <row r="105" spans="10:33" ht="15.75" x14ac:dyDescent="0.25">
      <c r="K105" s="232"/>
    </row>
    <row r="106" spans="10:33" ht="15.75" x14ac:dyDescent="0.25">
      <c r="K106" s="232"/>
    </row>
    <row r="107" spans="10:33" ht="15.75" x14ac:dyDescent="0.25">
      <c r="K107" s="232"/>
    </row>
    <row r="113" spans="2:33" x14ac:dyDescent="0.25">
      <c r="D113" s="230"/>
      <c r="Q113" s="227"/>
    </row>
    <row r="114" spans="2:33" x14ac:dyDescent="0.25">
      <c r="Q114" s="227"/>
    </row>
    <row r="115" spans="2:33" x14ac:dyDescent="0.25">
      <c r="Q115" s="227"/>
    </row>
    <row r="116" spans="2:33" ht="15.75" x14ac:dyDescent="0.25">
      <c r="B116" s="226"/>
      <c r="C116" s="226"/>
      <c r="D116" s="230"/>
      <c r="Q116" s="227"/>
    </row>
    <row r="117" spans="2:33" ht="15.75" x14ac:dyDescent="0.25">
      <c r="C117" s="226"/>
      <c r="Q117" s="227"/>
    </row>
    <row r="118" spans="2:33" x14ac:dyDescent="0.25">
      <c r="D118" s="230"/>
      <c r="Q118" s="227"/>
      <c r="AG118" s="231"/>
    </row>
    <row r="119" spans="2:33" x14ac:dyDescent="0.25">
      <c r="Q119" s="227"/>
      <c r="AG119" s="231"/>
    </row>
    <row r="120" spans="2:33" x14ac:dyDescent="0.25">
      <c r="Q120" s="227"/>
      <c r="AG120" s="231"/>
    </row>
    <row r="121" spans="2:33" x14ac:dyDescent="0.25">
      <c r="Q121" s="227"/>
      <c r="AG121" s="231"/>
    </row>
    <row r="122" spans="2:33" x14ac:dyDescent="0.25">
      <c r="Q122" s="227"/>
    </row>
    <row r="129" spans="4:5" x14ac:dyDescent="0.25">
      <c r="E129" s="227"/>
    </row>
    <row r="131" spans="4:5" x14ac:dyDescent="0.25">
      <c r="D131" s="227"/>
      <c r="E131" s="228"/>
    </row>
    <row r="132" spans="4:5" x14ac:dyDescent="0.25">
      <c r="D132" s="227"/>
      <c r="E132" s="228"/>
    </row>
    <row r="133" spans="4:5" x14ac:dyDescent="0.25">
      <c r="D133" s="227"/>
      <c r="E133" s="228"/>
    </row>
    <row r="134" spans="4:5" x14ac:dyDescent="0.25">
      <c r="D134" s="227"/>
      <c r="E134" s="228"/>
    </row>
    <row r="135" spans="4:5" x14ac:dyDescent="0.25">
      <c r="D135" s="227"/>
      <c r="E135" s="228"/>
    </row>
    <row r="136" spans="4:5" x14ac:dyDescent="0.25">
      <c r="D136" s="227"/>
      <c r="E136" s="228"/>
    </row>
    <row r="137" spans="4:5" x14ac:dyDescent="0.25">
      <c r="D137" s="227"/>
      <c r="E137" s="228"/>
    </row>
    <row r="138" spans="4:5" x14ac:dyDescent="0.25">
      <c r="D138" s="227"/>
      <c r="E138" s="228"/>
    </row>
    <row r="139" spans="4:5" x14ac:dyDescent="0.25">
      <c r="D139" s="227"/>
      <c r="E139" s="228"/>
    </row>
    <row r="140" spans="4:5" x14ac:dyDescent="0.25">
      <c r="D140" s="227"/>
      <c r="E140" s="228"/>
    </row>
    <row r="142" spans="4:5" x14ac:dyDescent="0.25">
      <c r="D142" s="235"/>
    </row>
  </sheetData>
  <phoneticPr fontId="3" type="noConversion"/>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35F65-2846-C347-A1B4-E72EE95A6290}">
  <sheetPr>
    <tabColor theme="0" tint="-0.249977111117893"/>
  </sheetPr>
  <dimension ref="A1:CT213"/>
  <sheetViews>
    <sheetView zoomScale="120" zoomScaleNormal="120" workbookViewId="0">
      <selection activeCell="C49" sqref="C49"/>
    </sheetView>
  </sheetViews>
  <sheetFormatPr defaultColWidth="20.85546875" defaultRowHeight="15" x14ac:dyDescent="0.25"/>
  <cols>
    <col min="1" max="1" width="20.85546875" style="1" customWidth="1"/>
    <col min="2" max="2" width="23" style="1" customWidth="1"/>
    <col min="3" max="3" width="45" style="1" customWidth="1"/>
    <col min="4" max="5" width="20.85546875" style="1"/>
    <col min="6" max="6" width="26.28515625" style="1" customWidth="1"/>
    <col min="7" max="7" width="25.42578125" style="1" customWidth="1"/>
    <col min="8" max="8" width="20.85546875" style="1"/>
    <col min="9" max="9" width="29" style="1" customWidth="1"/>
    <col min="10" max="10" width="27.42578125" style="1" customWidth="1"/>
    <col min="11" max="11" width="20.85546875" style="1"/>
    <col min="12" max="13" width="25.7109375" style="1" customWidth="1"/>
    <col min="14" max="14" width="20.85546875" style="1"/>
    <col min="15" max="15" width="24.42578125" style="1" customWidth="1"/>
    <col min="16" max="17" width="20.85546875" style="1"/>
    <col min="18" max="18" width="27.85546875" style="1" customWidth="1"/>
    <col min="19" max="19" width="25.85546875" style="1" customWidth="1"/>
    <col min="20" max="16384" width="20.85546875" style="1"/>
  </cols>
  <sheetData>
    <row r="1" spans="1:18" s="297" customFormat="1" ht="26.25" x14ac:dyDescent="0.4">
      <c r="A1" s="296" t="s">
        <v>792</v>
      </c>
    </row>
    <row r="2" spans="1:18" ht="15.75" x14ac:dyDescent="0.25">
      <c r="A2" s="271" t="s">
        <v>0</v>
      </c>
      <c r="B2"/>
      <c r="C2"/>
      <c r="D2"/>
      <c r="E2"/>
      <c r="F2"/>
      <c r="G2"/>
      <c r="H2"/>
      <c r="I2"/>
      <c r="J2"/>
      <c r="K2"/>
    </row>
    <row r="3" spans="1:18" ht="15.75" x14ac:dyDescent="0.25">
      <c r="A3" s="262" t="s">
        <v>793</v>
      </c>
      <c r="B3" s="263" t="s">
        <v>794</v>
      </c>
      <c r="C3" s="263" t="s">
        <v>795</v>
      </c>
      <c r="D3" s="263" t="s">
        <v>796</v>
      </c>
      <c r="E3" s="263" t="s">
        <v>797</v>
      </c>
      <c r="F3" s="263" t="s">
        <v>798</v>
      </c>
      <c r="G3" s="263" t="s">
        <v>799</v>
      </c>
      <c r="H3" s="263" t="s">
        <v>800</v>
      </c>
      <c r="I3" s="263" t="s">
        <v>801</v>
      </c>
      <c r="J3" s="263" t="s">
        <v>802</v>
      </c>
      <c r="K3" s="264" t="s">
        <v>803</v>
      </c>
      <c r="L3" s="263" t="s">
        <v>804</v>
      </c>
    </row>
    <row r="4" spans="1:18" x14ac:dyDescent="0.25">
      <c r="A4" s="312" t="str">
        <f>IF('1. General Information'!$G$3="","",'1. General Information'!$G$3)</f>
        <v/>
      </c>
      <c r="B4" s="313" t="str">
        <f>IF('1. General Information'!$G$4="","",'1. General Information'!$G$4)</f>
        <v/>
      </c>
      <c r="C4" s="313" t="str">
        <f>IF('1. General Information'!$G$5="","",'1. General Information'!$G$5)</f>
        <v/>
      </c>
      <c r="D4" s="314" t="str">
        <f>IF('1. General Information'!$G$6="","",'1. General Information'!$G$6)</f>
        <v/>
      </c>
      <c r="E4" s="314" t="str">
        <f>IF('1. General Information'!$G$7="","",'1. General Information'!$G$7)</f>
        <v/>
      </c>
      <c r="F4" s="314" t="str">
        <f>IF('1. General Information'!$G$8="","",'1. General Information'!$G$8)</f>
        <v/>
      </c>
      <c r="G4" s="314" t="str">
        <f>IF('1. General Information'!$G$9="","",'1. General Information'!$G$9)</f>
        <v/>
      </c>
      <c r="H4" s="314" t="str">
        <f>IF('1. General Information'!$G$10="","",'1. General Information'!$G$10)</f>
        <v/>
      </c>
      <c r="I4" s="314" t="str">
        <f>IF('1. General Information'!$G$11="","",'1. General Information'!$G$11)</f>
        <v/>
      </c>
      <c r="J4" s="314" t="str">
        <f>IF('1. General Information'!$G$12="","",'1. General Information'!$G$12)</f>
        <v/>
      </c>
      <c r="K4" s="314" t="str">
        <f>IF('1. General Information'!$G$13="","",'1. General Information'!$G$13)</f>
        <v/>
      </c>
      <c r="L4" s="342" t="str">
        <f>IF('1. General Information'!$G$14="","",'1. General Information'!$G$14)</f>
        <v/>
      </c>
    </row>
    <row r="5" spans="1:18" x14ac:dyDescent="0.25">
      <c r="A5" s="283"/>
      <c r="B5" s="173"/>
      <c r="D5" s="283"/>
      <c r="E5" s="283"/>
      <c r="G5" s="283"/>
    </row>
    <row r="6" spans="1:18" ht="15.75" x14ac:dyDescent="0.25">
      <c r="A6" s="278" t="s">
        <v>17</v>
      </c>
      <c r="B6" s="279"/>
      <c r="C6" s="280"/>
      <c r="D6" s="281"/>
      <c r="E6" s="281"/>
      <c r="F6" s="280"/>
      <c r="G6" s="281"/>
      <c r="H6" s="280"/>
      <c r="I6" s="280"/>
      <c r="J6" s="280"/>
      <c r="K6" s="282"/>
    </row>
    <row r="7" spans="1:18" ht="15.75" x14ac:dyDescent="0.25">
      <c r="A7" s="263" t="s">
        <v>794</v>
      </c>
      <c r="B7" s="311" t="s">
        <v>804</v>
      </c>
      <c r="C7" s="267" t="s">
        <v>805</v>
      </c>
      <c r="D7" s="263" t="s">
        <v>806</v>
      </c>
      <c r="E7" s="263" t="s">
        <v>807</v>
      </c>
      <c r="F7" s="263" t="s">
        <v>808</v>
      </c>
      <c r="G7" s="263" t="s">
        <v>809</v>
      </c>
      <c r="H7" s="263" t="s">
        <v>810</v>
      </c>
      <c r="I7" s="263" t="s">
        <v>811</v>
      </c>
      <c r="J7" s="263" t="s">
        <v>812</v>
      </c>
      <c r="K7" s="263" t="s">
        <v>813</v>
      </c>
      <c r="L7" s="263" t="s">
        <v>814</v>
      </c>
      <c r="M7" s="263" t="s">
        <v>815</v>
      </c>
      <c r="N7" s="263" t="s">
        <v>816</v>
      </c>
      <c r="O7" s="263" t="s">
        <v>817</v>
      </c>
      <c r="P7" s="263" t="s">
        <v>818</v>
      </c>
      <c r="Q7" s="263" t="s">
        <v>819</v>
      </c>
      <c r="R7" s="263" t="s">
        <v>820</v>
      </c>
    </row>
    <row r="8" spans="1:18" ht="18" customHeight="1" x14ac:dyDescent="0.25">
      <c r="A8" s="313" t="str">
        <f>IF('1. General Information'!$G$4="","",'1. General Information'!$G$4)</f>
        <v/>
      </c>
      <c r="B8" s="342" t="str">
        <f>IF('1. General Information'!$G$14="","",'1. General Information'!$G$14)</f>
        <v/>
      </c>
      <c r="C8" s="321">
        <v>1</v>
      </c>
      <c r="D8" s="319" t="str">
        <f>IF('1. General Information'!$D19="","",'1. General Information'!$D19)</f>
        <v/>
      </c>
      <c r="E8" s="319" t="str">
        <f>IF('1. General Information'!$E19="","",'1. General Information'!$E19)</f>
        <v/>
      </c>
      <c r="F8" s="322" t="str">
        <f>IF(LEN(TRIM('1. General Information'!$F19))=0,"",
   IF('1. General Information'!$G$9="Feet",
      '1. General Information'!$F19*0.3048,
      '1. General Information'!$F19
   )
)</f>
        <v/>
      </c>
      <c r="G8" s="322" t="str">
        <f>IF(LEN(TRIM('1. General Information'!$G19))=0,"",
   IF('1. General Information'!$G$9="Feet",
      '1. General Information'!$G19*0.3048,
      '1. General Information'!$G19
   )
)</f>
        <v/>
      </c>
      <c r="H8" s="319" t="str">
        <f>IF('1. General Information'!$H19="","",'1. General Information'!$H19)</f>
        <v/>
      </c>
      <c r="I8" s="319" t="str">
        <f>IF('1. General Information'!I19="","",'1. General Information'!I19)</f>
        <v/>
      </c>
      <c r="J8" s="319" t="str">
        <f>IF('1. General Information'!J19="","",'1. General Information'!J19)</f>
        <v/>
      </c>
      <c r="K8" s="319" t="str">
        <f>IF('1. General Information'!K19="","",'1. General Information'!K19)</f>
        <v/>
      </c>
      <c r="L8" s="319" t="str">
        <f>IF('1. General Information'!L19="","",'1. General Information'!L19)</f>
        <v/>
      </c>
      <c r="M8" s="323" t="str">
        <f>IF(LEN('3. Lagging Indicators'!$D$5)=0,"",'3. Lagging Indicators'!$D$5)</f>
        <v/>
      </c>
      <c r="N8" s="323" t="str">
        <f>IF(LEN('3. Lagging Indicators'!$D$6)=0,"",'3. Lagging Indicators'!$D$6)</f>
        <v/>
      </c>
      <c r="O8" s="323" t="str">
        <f>IF(LEN('3. Lagging Indicators'!$D$7)=0,"",'3. Lagging Indicators'!$D$7)</f>
        <v/>
      </c>
      <c r="P8" s="323" t="str">
        <f>IF(LEN('3. Lagging Indicators'!$D$9)=0,"",'3. Lagging Indicators'!$D$9)</f>
        <v/>
      </c>
      <c r="Q8" s="323" t="str">
        <f>IF(LEN('3. Lagging Indicators'!$D$10)=0,"",'3. Lagging Indicators'!$D$10)</f>
        <v/>
      </c>
      <c r="R8" s="323" t="str">
        <f>IF(LEN('3. Lagging Indicators'!$D$11)=0,"",'3. Lagging Indicators'!$D$11)</f>
        <v/>
      </c>
    </row>
    <row r="9" spans="1:18" ht="18" customHeight="1" x14ac:dyDescent="0.25">
      <c r="A9" s="313" t="str">
        <f>IF('1. General Information'!$G$4="","",'1. General Information'!$G$4)</f>
        <v/>
      </c>
      <c r="B9" s="342" t="str">
        <f>IF('1. General Information'!$G$14="","",'1. General Information'!$G$14)</f>
        <v/>
      </c>
      <c r="C9" s="321" t="s">
        <v>821</v>
      </c>
      <c r="D9" s="319" t="str">
        <f>IF('1. General Information'!$D20="","",'1. General Information'!$D20)</f>
        <v/>
      </c>
      <c r="E9" s="319" t="str">
        <f>IF('1. General Information'!$E20="","",'1. General Information'!$E20)</f>
        <v/>
      </c>
      <c r="F9" s="322" t="str">
        <f>IF(LEN(TRIM('1. General Information'!$F20))=0,"",
   IF('1. General Information'!$G$9="Feet",
      '1. General Information'!$F20*0.3048,
      '1. General Information'!$F20
   )
)</f>
        <v/>
      </c>
      <c r="G9" s="322" t="str">
        <f>IF(LEN(TRIM('1. General Information'!$G20))=0,"",
   IF('1. General Information'!$G$9="Feet",
      '1. General Information'!$G20*0.3048,
      '1. General Information'!$G20
   )
)</f>
        <v/>
      </c>
      <c r="H9" s="319" t="str">
        <f>IF('1. General Information'!$H20="","",'1. General Information'!$H20)</f>
        <v/>
      </c>
      <c r="I9" s="319" t="str">
        <f>IF('1. General Information'!I20="","",'1. General Information'!I20)</f>
        <v/>
      </c>
      <c r="J9" s="319" t="str">
        <f>IF('1. General Information'!J20="","",'1. General Information'!J20)</f>
        <v/>
      </c>
      <c r="K9" s="319" t="str">
        <f>IF('1. General Information'!K20="","",'1. General Information'!K20)</f>
        <v/>
      </c>
      <c r="L9" s="319" t="str">
        <f>IF('1. General Information'!L20="","",'1. General Information'!L20)</f>
        <v/>
      </c>
      <c r="M9" s="346"/>
      <c r="N9" s="346"/>
      <c r="O9" s="346"/>
      <c r="P9" s="346"/>
      <c r="Q9" s="346"/>
      <c r="R9" s="346"/>
    </row>
    <row r="10" spans="1:18" ht="18" customHeight="1" x14ac:dyDescent="0.25">
      <c r="A10" s="313" t="str">
        <f>IF('1. General Information'!$G$4="","",'1. General Information'!$G$4)</f>
        <v/>
      </c>
      <c r="B10" s="342" t="str">
        <f>IF('1. General Information'!$G$14="","",'1. General Information'!$G$14)</f>
        <v/>
      </c>
      <c r="C10" s="321">
        <v>2</v>
      </c>
      <c r="D10" s="319" t="str">
        <f>IF('1. General Information'!$D21="","",'1. General Information'!$D21)</f>
        <v/>
      </c>
      <c r="E10" s="319" t="str">
        <f>IF('1. General Information'!$E21="","",'1. General Information'!$E21)</f>
        <v/>
      </c>
      <c r="F10" s="322" t="str">
        <f>IF(LEN(TRIM('1. General Information'!$F21))=0,"",
   IF('1. General Information'!$G$9="Feet",
      '1. General Information'!$F21*0.3048,
      '1. General Information'!$F21
   )
)</f>
        <v/>
      </c>
      <c r="G10" s="322" t="str">
        <f>IF(LEN(TRIM('1. General Information'!$G21))=0,"",
   IF('1. General Information'!$G$9="Feet",
      '1. General Information'!$G21*0.3048,
      '1. General Information'!$G21
   )
)</f>
        <v/>
      </c>
      <c r="H10" s="319" t="str">
        <f>IF('1. General Information'!$H21="","",'1. General Information'!$H21)</f>
        <v/>
      </c>
      <c r="I10" s="319" t="str">
        <f>IF('1. General Information'!I21="","",'1. General Information'!I21)</f>
        <v/>
      </c>
      <c r="J10" s="319" t="str">
        <f>IF('1. General Information'!J21="","",'1. General Information'!J21)</f>
        <v/>
      </c>
      <c r="K10" s="319" t="str">
        <f>IF('1. General Information'!K21="","",'1. General Information'!K21)</f>
        <v/>
      </c>
      <c r="L10" s="319" t="str">
        <f>IF('1. General Information'!L21="","",'1. General Information'!L21)</f>
        <v/>
      </c>
      <c r="M10" s="323" t="str">
        <f>IF(LEN('3. Lagging Indicators'!$E$5)=0,"",'3. Lagging Indicators'!$E$5)</f>
        <v/>
      </c>
      <c r="N10" s="323" t="str">
        <f>IF(LEN('3. Lagging Indicators'!$E$6)=0,"",'3. Lagging Indicators'!$E$6)</f>
        <v/>
      </c>
      <c r="O10" s="323" t="str">
        <f>IF(LEN('3. Lagging Indicators'!$E$7)=0,"",'3. Lagging Indicators'!$E$7)</f>
        <v/>
      </c>
      <c r="P10" s="323" t="str">
        <f>IF(LEN('3. Lagging Indicators'!$E$9)=0,"",'3. Lagging Indicators'!$E$9)</f>
        <v/>
      </c>
      <c r="Q10" s="323" t="str">
        <f>IF(LEN('3. Lagging Indicators'!$E$10)=0,"",'3. Lagging Indicators'!$E$10)</f>
        <v/>
      </c>
      <c r="R10" s="323" t="str">
        <f>IF(LEN('3. Lagging Indicators'!$E$11)=0,"",'3. Lagging Indicators'!$E$11)</f>
        <v/>
      </c>
    </row>
    <row r="11" spans="1:18" ht="18" customHeight="1" x14ac:dyDescent="0.25">
      <c r="A11" s="313" t="str">
        <f>IF('1. General Information'!$G$4="","",'1. General Information'!$G$4)</f>
        <v/>
      </c>
      <c r="B11" s="342" t="str">
        <f>IF('1. General Information'!$G$14="","",'1. General Information'!$G$14)</f>
        <v/>
      </c>
      <c r="C11" s="321" t="s">
        <v>822</v>
      </c>
      <c r="D11" s="319" t="str">
        <f>IF('1. General Information'!$D22="","",'1. General Information'!$D22)</f>
        <v/>
      </c>
      <c r="E11" s="319" t="str">
        <f>IF('1. General Information'!$E22="","",'1. General Information'!$E22)</f>
        <v/>
      </c>
      <c r="F11" s="322" t="str">
        <f>IF(LEN(TRIM('1. General Information'!$F22))=0,"",
   IF('1. General Information'!$G$9="Feet",
      '1. General Information'!$F22*0.3048,
      '1. General Information'!$F22
   )
)</f>
        <v/>
      </c>
      <c r="G11" s="322" t="str">
        <f>IF(LEN(TRIM('1. General Information'!$G22))=0,"",
   IF('1. General Information'!$G$9="Feet",
      '1. General Information'!$G22*0.3048,
      '1. General Information'!$G22
   )
)</f>
        <v/>
      </c>
      <c r="H11" s="319" t="str">
        <f>IF('1. General Information'!$H22="","",'1. General Information'!$H22)</f>
        <v/>
      </c>
      <c r="I11" s="319" t="str">
        <f>IF('1. General Information'!I22="","",'1. General Information'!I22)</f>
        <v/>
      </c>
      <c r="J11" s="319" t="str">
        <f>IF('1. General Information'!J22="","",'1. General Information'!J22)</f>
        <v/>
      </c>
      <c r="K11" s="319" t="str">
        <f>IF('1. General Information'!K22="","",'1. General Information'!K22)</f>
        <v/>
      </c>
      <c r="L11" s="319" t="str">
        <f>IF('1. General Information'!L22="","",'1. General Information'!L22)</f>
        <v/>
      </c>
      <c r="M11" s="346"/>
      <c r="N11" s="346"/>
      <c r="O11" s="346"/>
      <c r="P11" s="346"/>
      <c r="Q11" s="346"/>
      <c r="R11" s="346"/>
    </row>
    <row r="12" spans="1:18" ht="18" customHeight="1" x14ac:dyDescent="0.25">
      <c r="A12" s="313" t="str">
        <f>IF('1. General Information'!$G$4="","",'1. General Information'!$G$4)</f>
        <v/>
      </c>
      <c r="B12" s="342" t="str">
        <f>IF('1. General Information'!$G$14="","",'1. General Information'!$G$14)</f>
        <v/>
      </c>
      <c r="C12" s="321">
        <v>3</v>
      </c>
      <c r="D12" s="319" t="str">
        <f>IF('1. General Information'!$D23="","",'1. General Information'!$D23)</f>
        <v/>
      </c>
      <c r="E12" s="319" t="str">
        <f>IF('1. General Information'!$E23="","",'1. General Information'!$E23)</f>
        <v/>
      </c>
      <c r="F12" s="322" t="str">
        <f>IF(LEN(TRIM('1. General Information'!$F23))=0,"",
   IF('1. General Information'!$G$9="Feet",
      '1. General Information'!$F23*0.3048,
      '1. General Information'!$F23
   )
)</f>
        <v/>
      </c>
      <c r="G12" s="322" t="str">
        <f>IF(LEN(TRIM('1. General Information'!$G23))=0,"",
   IF('1. General Information'!$G$9="Feet",
      '1. General Information'!$G23*0.3048,
      '1. General Information'!$G23
   )
)</f>
        <v/>
      </c>
      <c r="H12" s="319" t="str">
        <f>IF('1. General Information'!$H23="","",'1. General Information'!$H23)</f>
        <v/>
      </c>
      <c r="I12" s="319" t="str">
        <f>IF('1. General Information'!I23="","",'1. General Information'!I23)</f>
        <v/>
      </c>
      <c r="J12" s="319" t="str">
        <f>IF('1. General Information'!J23="","",'1. General Information'!J23)</f>
        <v/>
      </c>
      <c r="K12" s="319" t="str">
        <f>IF('1. General Information'!K23="","",'1. General Information'!K23)</f>
        <v/>
      </c>
      <c r="L12" s="319" t="str">
        <f>IF('1. General Information'!L23="","",'1. General Information'!L23)</f>
        <v/>
      </c>
      <c r="M12" s="323" t="str">
        <f>IF(LEN('3. Lagging Indicators'!$F$5)=0,"",'3. Lagging Indicators'!$F$5)</f>
        <v/>
      </c>
      <c r="N12" s="323" t="str">
        <f>IF(LEN('3. Lagging Indicators'!$F$6)=0,"",'3. Lagging Indicators'!$F$6)</f>
        <v/>
      </c>
      <c r="O12" s="323" t="str">
        <f>IF(LEN('3. Lagging Indicators'!$F$7)=0,"",'3. Lagging Indicators'!$F$7)</f>
        <v/>
      </c>
      <c r="P12" s="323" t="str">
        <f>IF(LEN('3. Lagging Indicators'!$F$9)=0,"",'3. Lagging Indicators'!$F$9)</f>
        <v/>
      </c>
      <c r="Q12" s="323" t="str">
        <f>IF(LEN('3. Lagging Indicators'!$F$10)=0,"",'3. Lagging Indicators'!$F$10)</f>
        <v/>
      </c>
      <c r="R12" s="323" t="str">
        <f>IF(LEN('3. Lagging Indicators'!$F$11)=0,"",'3. Lagging Indicators'!$F$11)</f>
        <v/>
      </c>
    </row>
    <row r="13" spans="1:18" ht="18" customHeight="1" x14ac:dyDescent="0.25">
      <c r="A13" s="313" t="str">
        <f>IF('1. General Information'!$G$4="","",'1. General Information'!$G$4)</f>
        <v/>
      </c>
      <c r="B13" s="342" t="str">
        <f>IF('1. General Information'!$G$14="","",'1. General Information'!$G$14)</f>
        <v/>
      </c>
      <c r="C13" s="321" t="s">
        <v>823</v>
      </c>
      <c r="D13" s="319" t="str">
        <f>IF('1. General Information'!$D24="","",'1. General Information'!$D24)</f>
        <v/>
      </c>
      <c r="E13" s="319" t="str">
        <f>IF('1. General Information'!$E24="","",'1. General Information'!$E24)</f>
        <v/>
      </c>
      <c r="F13" s="322" t="str">
        <f>IF(LEN(TRIM('1. General Information'!$F24))=0,"",
   IF('1. General Information'!$G$9="Feet",
      '1. General Information'!$F24*0.3048,
      '1. General Information'!$F24
   )
)</f>
        <v/>
      </c>
      <c r="G13" s="322" t="str">
        <f>IF(LEN(TRIM('1. General Information'!$G24))=0,"",
   IF('1. General Information'!$G$9="Feet",
      '1. General Information'!$G24*0.3048,
      '1. General Information'!$G24
   )
)</f>
        <v/>
      </c>
      <c r="H13" s="319" t="str">
        <f>IF('1. General Information'!$H24="","",'1. General Information'!$H24)</f>
        <v/>
      </c>
      <c r="I13" s="319" t="str">
        <f>IF('1. General Information'!I24="","",'1. General Information'!I24)</f>
        <v/>
      </c>
      <c r="J13" s="319" t="str">
        <f>IF('1. General Information'!J24="","",'1. General Information'!J24)</f>
        <v/>
      </c>
      <c r="K13" s="319" t="str">
        <f>IF('1. General Information'!K24="","",'1. General Information'!K24)</f>
        <v/>
      </c>
      <c r="L13" s="319" t="str">
        <f>IF('1. General Information'!L24="","",'1. General Information'!L24)</f>
        <v/>
      </c>
      <c r="M13" s="346"/>
      <c r="N13" s="346"/>
      <c r="O13" s="346"/>
      <c r="P13" s="346"/>
      <c r="Q13" s="346"/>
      <c r="R13" s="346"/>
    </row>
    <row r="14" spans="1:18" ht="18" customHeight="1" x14ac:dyDescent="0.25">
      <c r="A14" s="313" t="str">
        <f>IF('1. General Information'!$G$4="","",'1. General Information'!$G$4)</f>
        <v/>
      </c>
      <c r="B14" s="342" t="str">
        <f>IF('1. General Information'!$G$14="","",'1. General Information'!$G$14)</f>
        <v/>
      </c>
      <c r="C14" s="321">
        <v>4</v>
      </c>
      <c r="D14" s="319" t="str">
        <f>IF('1. General Information'!$D25="","",'1. General Information'!$D25)</f>
        <v/>
      </c>
      <c r="E14" s="319" t="str">
        <f>IF('1. General Information'!$E25="","",'1. General Information'!$E25)</f>
        <v/>
      </c>
      <c r="F14" s="322" t="str">
        <f>IF(LEN(TRIM('1. General Information'!$F25))=0,"",
   IF('1. General Information'!$G$9="Feet",
      '1. General Information'!$F25*0.3048,
      '1. General Information'!$F25
   )
)</f>
        <v/>
      </c>
      <c r="G14" s="322" t="str">
        <f>IF(LEN(TRIM('1. General Information'!$G25))=0,"",
   IF('1. General Information'!$G$9="Feet",
      '1. General Information'!$G25*0.3048,
      '1. General Information'!$G25
   )
)</f>
        <v/>
      </c>
      <c r="H14" s="319" t="str">
        <f>IF('1. General Information'!$H25="","",'1. General Information'!$H25)</f>
        <v/>
      </c>
      <c r="I14" s="319" t="str">
        <f>IF('1. General Information'!I25="","",'1. General Information'!I25)</f>
        <v/>
      </c>
      <c r="J14" s="319" t="str">
        <f>IF('1. General Information'!J25="","",'1. General Information'!J25)</f>
        <v/>
      </c>
      <c r="K14" s="319" t="str">
        <f>IF('1. General Information'!K25="","",'1. General Information'!K25)</f>
        <v/>
      </c>
      <c r="L14" s="319" t="str">
        <f>IF('1. General Information'!L25="","",'1. General Information'!L25)</f>
        <v/>
      </c>
      <c r="M14" s="323" t="str">
        <f>IF(LEN('3. Lagging Indicators'!$G$5)=0,"",'3. Lagging Indicators'!$G$5)</f>
        <v/>
      </c>
      <c r="N14" s="323" t="str">
        <f>IF(LEN('3. Lagging Indicators'!$G$6)=0,"",'3. Lagging Indicators'!$G$6)</f>
        <v/>
      </c>
      <c r="O14" s="323" t="str">
        <f>IF(LEN('3. Lagging Indicators'!$G$7)=0,"",'3. Lagging Indicators'!$G$7)</f>
        <v/>
      </c>
      <c r="P14" s="323" t="str">
        <f>IF(LEN('3. Lagging Indicators'!$G$9)=0,"",'3. Lagging Indicators'!$G$9)</f>
        <v/>
      </c>
      <c r="Q14" s="323" t="str">
        <f>IF(LEN('3. Lagging Indicators'!$G$10)=0,"",'3. Lagging Indicators'!$G$10)</f>
        <v/>
      </c>
      <c r="R14" s="323" t="str">
        <f>IF(LEN('3. Lagging Indicators'!$G$11)=0,"",'3. Lagging Indicators'!$G$11)</f>
        <v/>
      </c>
    </row>
    <row r="15" spans="1:18" ht="18" customHeight="1" x14ac:dyDescent="0.25">
      <c r="A15" s="313" t="str">
        <f>IF('1. General Information'!$G$4="","",'1. General Information'!$G$4)</f>
        <v/>
      </c>
      <c r="B15" s="342" t="str">
        <f>IF('1. General Information'!$G$14="","",'1. General Information'!$G$14)</f>
        <v/>
      </c>
      <c r="C15" s="321" t="s">
        <v>824</v>
      </c>
      <c r="D15" s="319" t="str">
        <f>IF('1. General Information'!$D26="","",'1. General Information'!$D26)</f>
        <v/>
      </c>
      <c r="E15" s="319" t="str">
        <f>IF('1. General Information'!$E26="","",'1. General Information'!$E26)</f>
        <v/>
      </c>
      <c r="F15" s="322" t="str">
        <f>IF(LEN(TRIM('1. General Information'!$F26))=0,"",
   IF('1. General Information'!$G$9="Feet",
      '1. General Information'!$F26*0.3048,
      '1. General Information'!$F26
   )
)</f>
        <v/>
      </c>
      <c r="G15" s="322" t="str">
        <f>IF(LEN(TRIM('1. General Information'!$G26))=0,"",
   IF('1. General Information'!$G$9="Feet",
      '1. General Information'!$G26*0.3048,
      '1. General Information'!$G26
   )
)</f>
        <v/>
      </c>
      <c r="H15" s="319" t="str">
        <f>IF('1. General Information'!$H26="","",'1. General Information'!$H26)</f>
        <v/>
      </c>
      <c r="I15" s="319" t="str">
        <f>IF('1. General Information'!I26="","",'1. General Information'!I26)</f>
        <v/>
      </c>
      <c r="J15" s="319" t="str">
        <f>IF('1. General Information'!J26="","",'1. General Information'!J26)</f>
        <v/>
      </c>
      <c r="K15" s="319" t="str">
        <f>IF('1. General Information'!K26="","",'1. General Information'!K26)</f>
        <v/>
      </c>
      <c r="L15" s="319" t="str">
        <f>IF('1. General Information'!L26="","",'1. General Information'!L26)</f>
        <v/>
      </c>
      <c r="M15" s="346"/>
      <c r="N15" s="346"/>
      <c r="O15" s="346"/>
      <c r="P15" s="346"/>
      <c r="Q15" s="346"/>
      <c r="R15" s="346"/>
    </row>
    <row r="16" spans="1:18" ht="18" customHeight="1" x14ac:dyDescent="0.25">
      <c r="A16" s="313" t="str">
        <f>IF('1. General Information'!$G$4="","",'1. General Information'!$G$4)</f>
        <v/>
      </c>
      <c r="B16" s="342" t="str">
        <f>IF('1. General Information'!$G$14="","",'1. General Information'!$G$14)</f>
        <v/>
      </c>
      <c r="C16" s="321">
        <v>5</v>
      </c>
      <c r="D16" s="319" t="str">
        <f>IF('1. General Information'!$D27="","",'1. General Information'!$D27)</f>
        <v/>
      </c>
      <c r="E16" s="319" t="str">
        <f>IF('1. General Information'!$E27="","",'1. General Information'!$E27)</f>
        <v/>
      </c>
      <c r="F16" s="322" t="str">
        <f>IF(LEN(TRIM('1. General Information'!$F27))=0,"",
   IF('1. General Information'!$G$9="Feet",
      '1. General Information'!$F27*0.3048,
      '1. General Information'!$F27
   )
)</f>
        <v/>
      </c>
      <c r="G16" s="322" t="str">
        <f>IF(LEN(TRIM('1. General Information'!$G27))=0,"",
   IF('1. General Information'!$G$9="Feet",
      '1. General Information'!$G27*0.3048,
      '1. General Information'!$G27
   )
)</f>
        <v/>
      </c>
      <c r="H16" s="319" t="str">
        <f>IF('1. General Information'!$H27="","",'1. General Information'!$H27)</f>
        <v/>
      </c>
      <c r="I16" s="319" t="str">
        <f>IF('1. General Information'!I27="","",'1. General Information'!I27)</f>
        <v/>
      </c>
      <c r="J16" s="319" t="str">
        <f>IF('1. General Information'!J27="","",'1. General Information'!J27)</f>
        <v/>
      </c>
      <c r="K16" s="319" t="str">
        <f>IF('1. General Information'!K27="","",'1. General Information'!K27)</f>
        <v/>
      </c>
      <c r="L16" s="319" t="str">
        <f>IF('1. General Information'!L27="","",'1. General Information'!L27)</f>
        <v/>
      </c>
      <c r="M16" s="323" t="str">
        <f>IF(LEN('3. Lagging Indicators'!$H$5)=0,"",'3. Lagging Indicators'!$H$5)</f>
        <v/>
      </c>
      <c r="N16" s="323" t="str">
        <f>IF(LEN('3. Lagging Indicators'!$H$6)=0,"",'3. Lagging Indicators'!$H$6)</f>
        <v/>
      </c>
      <c r="O16" s="323" t="str">
        <f>IF(LEN('3. Lagging Indicators'!$H$7)=0,"",'3. Lagging Indicators'!$H$7)</f>
        <v/>
      </c>
      <c r="P16" s="323" t="str">
        <f>IF(LEN('3. Lagging Indicators'!$H$9)=0,"",'3. Lagging Indicators'!$H$9)</f>
        <v/>
      </c>
      <c r="Q16" s="323" t="str">
        <f>IF(LEN('3. Lagging Indicators'!$H$10)=0,"",'3. Lagging Indicators'!$H$10)</f>
        <v/>
      </c>
      <c r="R16" s="323" t="str">
        <f>IF(LEN('3. Lagging Indicators'!$H$11)=0,"",'3. Lagging Indicators'!$H$11)</f>
        <v/>
      </c>
    </row>
    <row r="17" spans="1:32" ht="18" customHeight="1" x14ac:dyDescent="0.25">
      <c r="A17" s="313" t="str">
        <f>IF('1. General Information'!$G$4="","",'1. General Information'!$G$4)</f>
        <v/>
      </c>
      <c r="B17" s="342" t="str">
        <f>IF('1. General Information'!$G$14="","",'1. General Information'!$G$14)</f>
        <v/>
      </c>
      <c r="C17" s="321" t="s">
        <v>825</v>
      </c>
      <c r="D17" s="319" t="str">
        <f>IF('1. General Information'!$D28="","",'1. General Information'!$D28)</f>
        <v/>
      </c>
      <c r="E17" s="319" t="str">
        <f>IF('1. General Information'!$E28="","",'1. General Information'!$E28)</f>
        <v/>
      </c>
      <c r="F17" s="322" t="str">
        <f>IF(LEN(TRIM('1. General Information'!$F28))=0,"",
   IF('1. General Information'!$G$9="Feet",
      '1. General Information'!$F28*0.3048,
      '1. General Information'!$F28
   )
)</f>
        <v/>
      </c>
      <c r="G17" s="322" t="str">
        <f>IF(LEN(TRIM('1. General Information'!$G28))=0,"",
   IF('1. General Information'!$G$9="Feet",
      '1. General Information'!$G28*0.3048,
      '1. General Information'!$G28
   )
)</f>
        <v/>
      </c>
      <c r="H17" s="319" t="str">
        <f>IF('1. General Information'!$H28="","",'1. General Information'!$H28)</f>
        <v/>
      </c>
      <c r="I17" s="319" t="str">
        <f>IF('1. General Information'!I28="","",'1. General Information'!I28)</f>
        <v/>
      </c>
      <c r="J17" s="319" t="str">
        <f>IF('1. General Information'!J28="","",'1. General Information'!J28)</f>
        <v/>
      </c>
      <c r="K17" s="319" t="str">
        <f>IF('1. General Information'!K28="","",'1. General Information'!K28)</f>
        <v/>
      </c>
      <c r="L17" s="319" t="str">
        <f>IF('1. General Information'!L28="","",'1. General Information'!L28)</f>
        <v/>
      </c>
      <c r="M17" s="346"/>
      <c r="N17" s="346"/>
      <c r="O17" s="346"/>
      <c r="P17" s="346"/>
      <c r="Q17" s="346"/>
      <c r="R17" s="346"/>
    </row>
    <row r="18" spans="1:32" ht="18" customHeight="1" x14ac:dyDescent="0.25">
      <c r="A18" s="313" t="str">
        <f>IF('1. General Information'!$G$4="","",'1. General Information'!$G$4)</f>
        <v/>
      </c>
      <c r="B18" s="342" t="str">
        <f>IF('1. General Information'!$G$14="","",'1. General Information'!$G$14)</f>
        <v/>
      </c>
      <c r="C18" s="321">
        <v>6</v>
      </c>
      <c r="D18" s="319" t="str">
        <f>IF('1. General Information'!$D29="","",'1. General Information'!$D29)</f>
        <v/>
      </c>
      <c r="E18" s="319" t="str">
        <f>IF('1. General Information'!$E29="","",'1. General Information'!$E29)</f>
        <v/>
      </c>
      <c r="F18" s="322" t="str">
        <f>IF(LEN(TRIM('1. General Information'!$F29))=0,"",
   IF('1. General Information'!$G$9="Feet",
      '1. General Information'!$F29*0.3048,
      '1. General Information'!$F29
   )
)</f>
        <v/>
      </c>
      <c r="G18" s="322" t="str">
        <f>IF(LEN(TRIM('1. General Information'!$G29))=0,"",
   IF('1. General Information'!$G$9="Feet",
      '1. General Information'!$G29*0.3048,
      '1. General Information'!$G29
   )
)</f>
        <v/>
      </c>
      <c r="H18" s="319" t="str">
        <f>IF('1. General Information'!$H29="","",'1. General Information'!$H29)</f>
        <v/>
      </c>
      <c r="I18" s="319" t="str">
        <f>IF('1. General Information'!I29="","",'1. General Information'!I29)</f>
        <v/>
      </c>
      <c r="J18" s="319" t="str">
        <f>IF('1. General Information'!J29="","",'1. General Information'!J29)</f>
        <v/>
      </c>
      <c r="K18" s="319" t="str">
        <f>IF('1. General Information'!K29="","",'1. General Information'!K29)</f>
        <v/>
      </c>
      <c r="L18" s="319" t="str">
        <f>IF('1. General Information'!L29="","",'1. General Information'!L29)</f>
        <v/>
      </c>
      <c r="M18" s="323" t="str">
        <f>IF(LEN('3. Lagging Indicators'!$I$5)=0,"",'3. Lagging Indicators'!$I$5)</f>
        <v/>
      </c>
      <c r="N18" s="323" t="str">
        <f>IF(LEN('3. Lagging Indicators'!$I$6)=0,"",'3. Lagging Indicators'!$I$6)</f>
        <v/>
      </c>
      <c r="O18" s="323" t="str">
        <f>IF(LEN('3. Lagging Indicators'!$I$7)=0,"",'3. Lagging Indicators'!$I$7)</f>
        <v/>
      </c>
      <c r="P18" s="323" t="str">
        <f>IF(LEN('3. Lagging Indicators'!$I$9)=0,"",'3. Lagging Indicators'!$I$9)</f>
        <v/>
      </c>
      <c r="Q18" s="323" t="str">
        <f>IF(LEN('3. Lagging Indicators'!$I$10)=0,"",'3. Lagging Indicators'!$I$10)</f>
        <v/>
      </c>
      <c r="R18" s="323" t="str">
        <f>IF(LEN('3. Lagging Indicators'!$I$11)=0,"",'3. Lagging Indicators'!$I$11)</f>
        <v/>
      </c>
    </row>
    <row r="19" spans="1:32" ht="18" customHeight="1" x14ac:dyDescent="0.25">
      <c r="A19" s="313" t="str">
        <f>IF('1. General Information'!$G$4="","",'1. General Information'!$G$4)</f>
        <v/>
      </c>
      <c r="B19" s="342" t="str">
        <f>IF('1. General Information'!$G$14="","",'1. General Information'!$G$14)</f>
        <v/>
      </c>
      <c r="C19" s="321" t="s">
        <v>826</v>
      </c>
      <c r="D19" s="319" t="str">
        <f>IF('1. General Information'!$D30="","",'1. General Information'!$D30)</f>
        <v/>
      </c>
      <c r="E19" s="319" t="str">
        <f>IF('1. General Information'!$E30="","",'1. General Information'!$E30)</f>
        <v/>
      </c>
      <c r="F19" s="322" t="str">
        <f>IF(LEN(TRIM('1. General Information'!$F30))=0,"",
   IF('1. General Information'!$G$9="Feet",
      '1. General Information'!$F30*0.3048,
      '1. General Information'!$F30
   )
)</f>
        <v/>
      </c>
      <c r="G19" s="322" t="str">
        <f>IF(LEN(TRIM('1. General Information'!$G30))=0,"",
   IF('1. General Information'!$G$9="Feet",
      '1. General Information'!$G30*0.3048,
      '1. General Information'!$G30
   )
)</f>
        <v/>
      </c>
      <c r="H19" s="319" t="str">
        <f>IF('1. General Information'!$H30="","",'1. General Information'!$H30)</f>
        <v/>
      </c>
      <c r="I19" s="319" t="str">
        <f>IF('1. General Information'!I30="","",'1. General Information'!I30)</f>
        <v/>
      </c>
      <c r="J19" s="319" t="str">
        <f>IF('1. General Information'!J30="","",'1. General Information'!J30)</f>
        <v/>
      </c>
      <c r="K19" s="319" t="str">
        <f>IF('1. General Information'!K30="","",'1. General Information'!K30)</f>
        <v/>
      </c>
      <c r="L19" s="319" t="str">
        <f>IF('1. General Information'!L30="","",'1. General Information'!L30)</f>
        <v/>
      </c>
      <c r="M19" s="346"/>
      <c r="N19" s="346"/>
      <c r="O19" s="346"/>
      <c r="P19" s="346"/>
      <c r="Q19" s="346"/>
      <c r="R19" s="346"/>
    </row>
    <row r="20" spans="1:32" ht="18" customHeight="1" x14ac:dyDescent="0.25">
      <c r="A20" s="313" t="str">
        <f>IF('1. General Information'!$G$4="","",'1. General Information'!$G$4)</f>
        <v/>
      </c>
      <c r="B20" s="342" t="str">
        <f>IF('1. General Information'!$G$14="","",'1. General Information'!$G$14)</f>
        <v/>
      </c>
      <c r="C20" s="321">
        <v>7</v>
      </c>
      <c r="D20" s="319" t="str">
        <f>IF('1. General Information'!$D31="","",'1. General Information'!$D31)</f>
        <v/>
      </c>
      <c r="E20" s="319" t="str">
        <f>IF('1. General Information'!$E31="","",'1. General Information'!$E31)</f>
        <v/>
      </c>
      <c r="F20" s="322" t="str">
        <f>IF(LEN(TRIM('1. General Information'!$F31))=0,"",
   IF('1. General Information'!$G$9="Feet",
      '1. General Information'!$F31*0.3048,
      '1. General Information'!$F31
   )
)</f>
        <v/>
      </c>
      <c r="G20" s="322" t="str">
        <f>IF(LEN(TRIM('1. General Information'!$G31))=0,"",
   IF('1. General Information'!$G$9="Feet",
      '1. General Information'!$G31*0.3048,
      '1. General Information'!$G31
   )
)</f>
        <v/>
      </c>
      <c r="H20" s="319" t="str">
        <f>IF('1. General Information'!$H31="","",'1. General Information'!$H31)</f>
        <v/>
      </c>
      <c r="I20" s="319" t="str">
        <f>IF('1. General Information'!I31="","",'1. General Information'!I31)</f>
        <v/>
      </c>
      <c r="J20" s="319" t="str">
        <f>IF('1. General Information'!J31="","",'1. General Information'!J31)</f>
        <v/>
      </c>
      <c r="K20" s="319" t="str">
        <f>IF('1. General Information'!K31="","",'1. General Information'!K31)</f>
        <v/>
      </c>
      <c r="L20" s="319" t="str">
        <f>IF('1. General Information'!L31="","",'1. General Information'!L31)</f>
        <v/>
      </c>
      <c r="M20" s="323" t="str">
        <f>IF(LEN('3. Lagging Indicators'!$J$5)=0,"",'3. Lagging Indicators'!$J$5)</f>
        <v/>
      </c>
      <c r="N20" s="323" t="str">
        <f>IF(LEN('3. Lagging Indicators'!$J$6)=0,"",'3. Lagging Indicators'!$J$6)</f>
        <v/>
      </c>
      <c r="O20" s="323" t="str">
        <f>IF(LEN('3. Lagging Indicators'!$J$7)=0,"",'3. Lagging Indicators'!$J$7)</f>
        <v/>
      </c>
      <c r="P20" s="323" t="str">
        <f>IF(LEN('3. Lagging Indicators'!$J$9)=0,"",'3. Lagging Indicators'!$J$9)</f>
        <v/>
      </c>
      <c r="Q20" s="323" t="str">
        <f>IF(LEN('3. Lagging Indicators'!$J$10)=0,"",'3. Lagging Indicators'!$J$10)</f>
        <v/>
      </c>
      <c r="R20" s="323" t="str">
        <f>IF(LEN('3. Lagging Indicators'!$J$11)=0,"",'3. Lagging Indicators'!$J$11)</f>
        <v/>
      </c>
    </row>
    <row r="21" spans="1:32" ht="18" customHeight="1" x14ac:dyDescent="0.25">
      <c r="A21" s="313" t="str">
        <f>IF('1. General Information'!$G$4="","",'1. General Information'!$G$4)</f>
        <v/>
      </c>
      <c r="B21" s="342" t="str">
        <f>IF('1. General Information'!$G$14="","",'1. General Information'!$G$14)</f>
        <v/>
      </c>
      <c r="C21" s="321" t="s">
        <v>827</v>
      </c>
      <c r="D21" s="319" t="str">
        <f>IF('1. General Information'!$D32="","",'1. General Information'!$D32)</f>
        <v/>
      </c>
      <c r="E21" s="319" t="str">
        <f>IF('1. General Information'!$E32="","",'1. General Information'!$E32)</f>
        <v/>
      </c>
      <c r="F21" s="322" t="str">
        <f>IF(LEN(TRIM('1. General Information'!$F32))=0,"",
   IF('1. General Information'!$G$9="Feet",
      '1. General Information'!$F32*0.3048,
      '1. General Information'!$F32
   )
)</f>
        <v/>
      </c>
      <c r="G21" s="322" t="str">
        <f>IF(LEN(TRIM('1. General Information'!$G32))=0,"",
   IF('1. General Information'!$G$9="Feet",
      '1. General Information'!$G32*0.3048,
      '1. General Information'!$G32
   )
)</f>
        <v/>
      </c>
      <c r="H21" s="319" t="str">
        <f>IF('1. General Information'!$H32="","",'1. General Information'!$H32)</f>
        <v/>
      </c>
      <c r="I21" s="319" t="str">
        <f>IF('1. General Information'!I32="","",'1. General Information'!I32)</f>
        <v/>
      </c>
      <c r="J21" s="319" t="str">
        <f>IF('1. General Information'!J32="","",'1. General Information'!J32)</f>
        <v/>
      </c>
      <c r="K21" s="319" t="str">
        <f>IF('1. General Information'!K32="","",'1. General Information'!K32)</f>
        <v/>
      </c>
      <c r="L21" s="319" t="str">
        <f>IF('1. General Information'!L32="","",'1. General Information'!L32)</f>
        <v/>
      </c>
      <c r="M21" s="346"/>
      <c r="N21" s="346"/>
      <c r="O21" s="346"/>
      <c r="P21" s="346"/>
      <c r="Q21" s="346"/>
      <c r="R21" s="346"/>
    </row>
    <row r="22" spans="1:32" ht="18" customHeight="1" x14ac:dyDescent="0.25">
      <c r="A22" s="313" t="str">
        <f>IF('1. General Information'!$G$4="","",'1. General Information'!$G$4)</f>
        <v/>
      </c>
      <c r="B22" s="342" t="str">
        <f>IF('1. General Information'!$G$14="","",'1. General Information'!$G$14)</f>
        <v/>
      </c>
      <c r="C22" s="321">
        <v>8</v>
      </c>
      <c r="D22" s="319" t="str">
        <f>IF('1. General Information'!$D33="","",'1. General Information'!$D33)</f>
        <v/>
      </c>
      <c r="E22" s="319" t="str">
        <f>IF('1. General Information'!$E33="","",'1. General Information'!$E33)</f>
        <v/>
      </c>
      <c r="F22" s="322" t="str">
        <f>IF(LEN(TRIM('1. General Information'!$F33))=0,"",
   IF('1. General Information'!$G$9="Feet",
      '1. General Information'!$F33*0.3048,
      '1. General Information'!$F33
   )
)</f>
        <v/>
      </c>
      <c r="G22" s="322" t="str">
        <f>IF(LEN(TRIM('1. General Information'!$G33))=0,"",
   IF('1. General Information'!$G$9="Feet",
      '1. General Information'!$G33*0.3048,
      '1. General Information'!$G33
   )
)</f>
        <v/>
      </c>
      <c r="H22" s="319" t="str">
        <f>IF('1. General Information'!$H33="","",'1. General Information'!$H33)</f>
        <v/>
      </c>
      <c r="I22" s="319" t="str">
        <f>IF('1. General Information'!I33="","",'1. General Information'!I33)</f>
        <v/>
      </c>
      <c r="J22" s="319" t="str">
        <f>IF('1. General Information'!J33="","",'1. General Information'!J33)</f>
        <v/>
      </c>
      <c r="K22" s="319" t="str">
        <f>IF('1. General Information'!K33="","",'1. General Information'!K33)</f>
        <v/>
      </c>
      <c r="L22" s="319" t="str">
        <f>IF('1. General Information'!L33="","",'1. General Information'!L33)</f>
        <v/>
      </c>
      <c r="M22" s="323" t="str">
        <f>IF(LEN('3. Lagging Indicators'!$K$5)=0,"",'3. Lagging Indicators'!$K$5)</f>
        <v/>
      </c>
      <c r="N22" s="323" t="str">
        <f>IF(LEN('3. Lagging Indicators'!$K$6)=0,"",'3. Lagging Indicators'!$K$6)</f>
        <v/>
      </c>
      <c r="O22" s="323" t="str">
        <f>IF(LEN('3. Lagging Indicators'!$K$7)=0,"",'3. Lagging Indicators'!$K$7)</f>
        <v/>
      </c>
      <c r="P22" s="323" t="str">
        <f>IF(LEN('3. Lagging Indicators'!$K$9)=0,"",'3. Lagging Indicators'!$K$9)</f>
        <v/>
      </c>
      <c r="Q22" s="323" t="str">
        <f>IF(LEN('3. Lagging Indicators'!$K$10)=0,"",'3. Lagging Indicators'!$K$10)</f>
        <v/>
      </c>
      <c r="R22" s="323" t="str">
        <f>IF(LEN('3. Lagging Indicators'!$K$11)=0,"",'3. Lagging Indicators'!$K$11)</f>
        <v/>
      </c>
    </row>
    <row r="23" spans="1:32" ht="18" customHeight="1" x14ac:dyDescent="0.25">
      <c r="A23" s="313" t="str">
        <f>IF('1. General Information'!$G$4="","",'1. General Information'!$G$4)</f>
        <v/>
      </c>
      <c r="B23" s="342" t="str">
        <f>IF('1. General Information'!$G$14="","",'1. General Information'!$G$14)</f>
        <v/>
      </c>
      <c r="C23" s="321" t="s">
        <v>828</v>
      </c>
      <c r="D23" s="319" t="str">
        <f>IF('1. General Information'!$D34="","",'1. General Information'!$D34)</f>
        <v/>
      </c>
      <c r="E23" s="319" t="str">
        <f>IF('1. General Information'!$E34="","",'1. General Information'!$E34)</f>
        <v/>
      </c>
      <c r="F23" s="322" t="str">
        <f>IF(LEN(TRIM('1. General Information'!$F34))=0,"",
   IF('1. General Information'!$G$9="Feet",
      '1. General Information'!$F34*0.3048,
      '1. General Information'!$F34
   )
)</f>
        <v/>
      </c>
      <c r="G23" s="322" t="str">
        <f>IF(LEN(TRIM('1. General Information'!$G34))=0,"",
   IF('1. General Information'!$G$9="Feet",
      '1. General Information'!$G34*0.3048,
      '1. General Information'!$G34
   )
)</f>
        <v/>
      </c>
      <c r="H23" s="319" t="str">
        <f>IF('1. General Information'!$H34="","",'1. General Information'!$H34)</f>
        <v/>
      </c>
      <c r="I23" s="319" t="str">
        <f>IF('1. General Information'!I34="","",'1. General Information'!I34)</f>
        <v/>
      </c>
      <c r="J23" s="319" t="str">
        <f>IF('1. General Information'!J34="","",'1. General Information'!J34)</f>
        <v/>
      </c>
      <c r="K23" s="319" t="str">
        <f>IF('1. General Information'!K34="","",'1. General Information'!K34)</f>
        <v/>
      </c>
      <c r="L23" s="319" t="str">
        <f>IF('1. General Information'!L34="","",'1. General Information'!L34)</f>
        <v/>
      </c>
      <c r="M23" s="346"/>
      <c r="N23" s="346"/>
      <c r="O23" s="346"/>
      <c r="P23" s="346"/>
      <c r="Q23" s="346"/>
      <c r="R23" s="346"/>
    </row>
    <row r="24" spans="1:32" ht="18" customHeight="1" x14ac:dyDescent="0.25">
      <c r="B24" s="251"/>
      <c r="L24" s="253"/>
      <c r="N24" s="254"/>
      <c r="O24" s="254"/>
      <c r="T24" s="253"/>
    </row>
    <row r="25" spans="1:32" ht="18" customHeight="1" thickBot="1" x14ac:dyDescent="0.3">
      <c r="A25" s="272" t="s">
        <v>43</v>
      </c>
      <c r="B25" s="277"/>
      <c r="L25" s="253"/>
      <c r="N25" s="254"/>
      <c r="O25" s="254"/>
      <c r="T25" s="253"/>
    </row>
    <row r="26" spans="1:32" ht="18" customHeight="1" thickTop="1" x14ac:dyDescent="0.25">
      <c r="A26" s="263" t="s">
        <v>794</v>
      </c>
      <c r="B26" s="311" t="s">
        <v>804</v>
      </c>
      <c r="C26" s="262" t="s">
        <v>829</v>
      </c>
      <c r="D26" s="263" t="s">
        <v>830</v>
      </c>
      <c r="E26" s="263" t="s">
        <v>831</v>
      </c>
      <c r="F26" s="263" t="s">
        <v>832</v>
      </c>
      <c r="G26" s="263" t="s">
        <v>833</v>
      </c>
      <c r="H26" s="264" t="s">
        <v>834</v>
      </c>
      <c r="I26" s="260"/>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8"/>
    </row>
    <row r="27" spans="1:32" ht="18" customHeight="1" x14ac:dyDescent="0.25">
      <c r="A27" s="313" t="str">
        <f>IF('1. General Information'!$G$4="","",'1. General Information'!$G$4)</f>
        <v/>
      </c>
      <c r="B27" s="342" t="str">
        <f>IF('1. General Information'!$G$14="","",'1. General Information'!$G$14)</f>
        <v/>
      </c>
      <c r="C27" s="316" t="str">
        <f>IF('1. General Information'!$C$39="","",'1. General Information'!$C$39)</f>
        <v/>
      </c>
      <c r="D27" s="317" t="str">
        <f>IF('1. General Information'!$D$39="","",'1. General Information'!$D$39)</f>
        <v/>
      </c>
      <c r="E27" s="317" t="str">
        <f>IF('1. General Information'!$E$39="","",'1. General Information'!$E$39)</f>
        <v/>
      </c>
      <c r="F27" s="317" t="str">
        <f>IF('1. General Information'!$F$39="","",'1. General Information'!$F$39)</f>
        <v/>
      </c>
      <c r="G27" s="317" t="str">
        <f>IF('1. General Information'!$G$39="","",'1. General Information'!$G$39)</f>
        <v/>
      </c>
      <c r="H27" s="317" t="str">
        <f>IF('1. General Information'!$H$39="","",'1. General Information'!$H$39)</f>
        <v/>
      </c>
      <c r="I27" s="255"/>
      <c r="J27" s="255"/>
      <c r="K27" s="255"/>
      <c r="L27" s="255"/>
      <c r="M27" s="255"/>
      <c r="N27" s="255"/>
      <c r="O27" s="255"/>
      <c r="P27" s="255"/>
      <c r="Q27" s="255"/>
      <c r="R27" s="255"/>
      <c r="S27" s="255"/>
      <c r="T27" s="255"/>
      <c r="U27" s="255"/>
      <c r="V27" s="255"/>
      <c r="W27" s="255"/>
      <c r="X27" s="255"/>
      <c r="Y27" s="255"/>
      <c r="Z27" s="255"/>
      <c r="AA27" s="255"/>
      <c r="AB27" s="256"/>
      <c r="AC27" s="255"/>
      <c r="AD27" s="255"/>
      <c r="AE27" s="255"/>
      <c r="AF27" s="255"/>
    </row>
    <row r="28" spans="1:32" ht="18" customHeight="1" x14ac:dyDescent="0.25">
      <c r="B28" s="265"/>
    </row>
    <row r="29" spans="1:32" ht="18" customHeight="1" x14ac:dyDescent="0.25">
      <c r="A29" s="272" t="s">
        <v>56</v>
      </c>
      <c r="B29" s="173"/>
    </row>
    <row r="30" spans="1:32" ht="18" customHeight="1" x14ac:dyDescent="0.25">
      <c r="A30" s="263" t="s">
        <v>794</v>
      </c>
      <c r="B30" s="311" t="s">
        <v>804</v>
      </c>
      <c r="C30" s="262" t="s">
        <v>835</v>
      </c>
      <c r="D30" s="263" t="s">
        <v>836</v>
      </c>
      <c r="E30" s="263" t="s">
        <v>837</v>
      </c>
      <c r="F30" s="263" t="s">
        <v>838</v>
      </c>
      <c r="G30" s="263" t="s">
        <v>839</v>
      </c>
      <c r="H30" s="263" t="s">
        <v>840</v>
      </c>
      <c r="I30" s="264" t="s">
        <v>841</v>
      </c>
    </row>
    <row r="31" spans="1:32" ht="18" customHeight="1" x14ac:dyDescent="0.25">
      <c r="A31" s="313" t="str">
        <f>IF('1. General Information'!$G$4="","",'1. General Information'!$G$4)</f>
        <v/>
      </c>
      <c r="B31" s="342" t="str">
        <f>IF('1. General Information'!$G$14="","",'1. General Information'!$G$14)</f>
        <v/>
      </c>
      <c r="C31" s="316" t="str">
        <f>IF('1. General Information'!C$44="","",'1. General Information'!C$44)</f>
        <v/>
      </c>
      <c r="D31" s="316" t="str">
        <f>IF('1. General Information'!D$44="","",'1. General Information'!D$44)</f>
        <v/>
      </c>
      <c r="E31" s="316" t="str">
        <f>IF('1. General Information'!E$44="","",'1. General Information'!E$44)</f>
        <v/>
      </c>
      <c r="F31" s="316" t="str">
        <f>IF('1. General Information'!F$44="","",'1. General Information'!F$44)</f>
        <v/>
      </c>
      <c r="G31" s="316" t="str">
        <f>IF('1. General Information'!G$44="","",'1. General Information'!G$44)</f>
        <v/>
      </c>
      <c r="H31" s="316" t="str">
        <f>IF('1. General Information'!H$44="","",'1. General Information'!H$44)</f>
        <v/>
      </c>
      <c r="I31" s="316" t="str">
        <f>IF('1. General Information'!I$44="","",'1. General Information'!I$44)</f>
        <v/>
      </c>
    </row>
    <row r="32" spans="1:32" ht="18" customHeight="1" x14ac:dyDescent="0.25">
      <c r="B32" s="251"/>
      <c r="L32" s="253"/>
      <c r="N32" s="254"/>
      <c r="O32" s="254"/>
      <c r="T32" s="253"/>
    </row>
    <row r="33" spans="1:98" ht="18" customHeight="1" x14ac:dyDescent="0.25">
      <c r="A33" s="272" t="s">
        <v>64</v>
      </c>
      <c r="B33" s="277"/>
      <c r="L33" s="253"/>
      <c r="N33" s="254"/>
      <c r="O33" s="254"/>
      <c r="T33" s="253"/>
    </row>
    <row r="34" spans="1:98" ht="15.75" x14ac:dyDescent="0.25">
      <c r="A34" s="263" t="s">
        <v>794</v>
      </c>
      <c r="B34" s="311" t="s">
        <v>804</v>
      </c>
      <c r="C34" s="262" t="s">
        <v>842</v>
      </c>
      <c r="D34" s="263" t="s">
        <v>843</v>
      </c>
      <c r="E34" s="263" t="s">
        <v>844</v>
      </c>
      <c r="F34" s="263" t="s">
        <v>845</v>
      </c>
      <c r="G34" s="263" t="s">
        <v>846</v>
      </c>
      <c r="H34" s="263" t="s">
        <v>847</v>
      </c>
      <c r="I34" s="263" t="s">
        <v>848</v>
      </c>
      <c r="J34" s="263" t="s">
        <v>849</v>
      </c>
      <c r="K34" s="263" t="s">
        <v>850</v>
      </c>
      <c r="L34" s="263" t="s">
        <v>851</v>
      </c>
      <c r="M34" s="263" t="s">
        <v>852</v>
      </c>
      <c r="N34" s="263" t="s">
        <v>853</v>
      </c>
      <c r="O34" s="263" t="s">
        <v>854</v>
      </c>
      <c r="P34" s="263" t="s">
        <v>855</v>
      </c>
      <c r="Q34" s="263" t="s">
        <v>694</v>
      </c>
      <c r="R34" s="263" t="s">
        <v>856</v>
      </c>
      <c r="S34" s="266" t="s">
        <v>857</v>
      </c>
      <c r="V34" s="253"/>
    </row>
    <row r="35" spans="1:98" x14ac:dyDescent="0.25">
      <c r="A35" s="313" t="str">
        <f>IF('1. General Information'!$G$4="","",'1. General Information'!$G$4)</f>
        <v/>
      </c>
      <c r="B35" s="342" t="str">
        <f>IF('1. General Information'!$G$14="","",'1. General Information'!$G$14)</f>
        <v/>
      </c>
      <c r="C35" s="316" t="str">
        <f>IF('1. General Information'!C$49="","",'1. General Information'!C$49)</f>
        <v/>
      </c>
      <c r="D35" s="316" t="str">
        <f>IF('1. General Information'!D$49="","",'1. General Information'!D$49)</f>
        <v/>
      </c>
      <c r="E35" s="316" t="str">
        <f>IF('1. General Information'!F$49="","",'1. General Information'!F$49)</f>
        <v/>
      </c>
      <c r="F35" s="343" t="str">
        <f>IF('1. General Information'!G$49="","",'1. General Information'!G$49)</f>
        <v/>
      </c>
      <c r="G35" s="343" t="str">
        <f>IF('1. General Information'!H$49="","",'1. General Information'!H$49)</f>
        <v/>
      </c>
      <c r="H35" s="343" t="str">
        <f>IF('1. General Information'!I$49="","",'1. General Information'!I$49)</f>
        <v/>
      </c>
      <c r="I35" s="343" t="str">
        <f>IF('1. General Information'!J$49="","",'1. General Information'!J$49)</f>
        <v/>
      </c>
      <c r="J35" s="317" t="str">
        <f>IF('1. General Information'!C$52="","",'1. General Information'!C$52)</f>
        <v/>
      </c>
      <c r="K35" s="317" t="str">
        <f>IF('1. General Information'!D$52="","",'1. General Information'!D$52)</f>
        <v/>
      </c>
      <c r="L35" s="317" t="str">
        <f>IF('1. General Information'!E$52="","",'1. General Information'!E$52)</f>
        <v/>
      </c>
      <c r="M35" s="317" t="str">
        <f>IF('1. General Information'!F$52="","",'1. General Information'!F$52)</f>
        <v/>
      </c>
      <c r="N35" s="317" t="str">
        <f>IF('1. General Information'!G$52="","",'1. General Information'!G$52)</f>
        <v/>
      </c>
      <c r="O35" s="317" t="str">
        <f>IF('1. General Information'!H$52="","",'1. General Information'!H$52)</f>
        <v/>
      </c>
      <c r="P35" s="317" t="str">
        <f>IF('1. General Information'!I$52="","",'1. General Information'!I$52)</f>
        <v/>
      </c>
      <c r="Q35" s="317" t="str">
        <f>IF('1. General Information'!J$52="","",'1. General Information'!J$52)</f>
        <v/>
      </c>
      <c r="R35" s="317" t="str">
        <f>IF('1. General Information'!$C$58="","",'1. General Information'!$C$58)</f>
        <v/>
      </c>
      <c r="S35" s="318" t="str">
        <f>IF('1. General Information'!$D$58="","",'1. General Information'!$D$58)</f>
        <v/>
      </c>
      <c r="V35" s="253"/>
    </row>
    <row r="36" spans="1:98" x14ac:dyDescent="0.25">
      <c r="A36" s="255"/>
      <c r="B36" s="255"/>
      <c r="C36" s="255"/>
      <c r="D36" s="255"/>
      <c r="E36" s="255"/>
      <c r="F36" s="255"/>
      <c r="G36" s="255"/>
      <c r="H36" s="255"/>
      <c r="I36" s="255"/>
      <c r="J36" s="255"/>
      <c r="K36" s="255"/>
      <c r="L36" s="255"/>
      <c r="M36" s="256"/>
      <c r="N36" s="255"/>
      <c r="O36" s="255"/>
      <c r="P36" s="255"/>
      <c r="Q36" s="255"/>
      <c r="T36" s="253"/>
    </row>
    <row r="37" spans="1:98" x14ac:dyDescent="0.25">
      <c r="F37" s="255"/>
      <c r="G37" s="255"/>
      <c r="H37" s="255"/>
      <c r="I37" s="255"/>
      <c r="J37" s="255"/>
      <c r="K37" s="255"/>
      <c r="L37" s="255"/>
      <c r="M37" s="256"/>
      <c r="N37" s="255"/>
      <c r="O37" s="255"/>
      <c r="P37" s="255"/>
      <c r="Q37" s="255"/>
      <c r="T37" s="253"/>
    </row>
    <row r="38" spans="1:98" s="286" customFormat="1" ht="26.25" x14ac:dyDescent="0.25">
      <c r="A38" s="285" t="s">
        <v>858</v>
      </c>
      <c r="F38" s="287"/>
      <c r="G38" s="287"/>
      <c r="H38" s="287"/>
      <c r="I38" s="287"/>
      <c r="J38" s="287"/>
      <c r="K38" s="287"/>
      <c r="L38" s="287"/>
      <c r="M38" s="288"/>
      <c r="N38" s="287"/>
      <c r="O38" s="287"/>
      <c r="P38" s="287"/>
      <c r="Q38" s="287"/>
      <c r="T38" s="289"/>
    </row>
    <row r="39" spans="1:98" ht="15.75" x14ac:dyDescent="0.25">
      <c r="A39" s="276" t="s">
        <v>113</v>
      </c>
      <c r="F39" s="255"/>
      <c r="G39" s="255"/>
      <c r="H39" s="255"/>
      <c r="I39" s="255"/>
      <c r="J39" s="255"/>
      <c r="K39" s="255"/>
      <c r="L39" s="255"/>
      <c r="M39" s="256"/>
      <c r="N39" s="255"/>
      <c r="O39" s="255"/>
      <c r="P39" s="255"/>
      <c r="Q39" s="255"/>
      <c r="T39" s="253"/>
    </row>
    <row r="40" spans="1:98" ht="15.75" x14ac:dyDescent="0.25">
      <c r="A40" s="263" t="s">
        <v>794</v>
      </c>
      <c r="B40" s="311" t="s">
        <v>804</v>
      </c>
      <c r="C40" s="262" t="s">
        <v>859</v>
      </c>
      <c r="D40" s="263" t="s">
        <v>860</v>
      </c>
      <c r="E40" s="263" t="s">
        <v>861</v>
      </c>
      <c r="F40" s="263" t="s">
        <v>862</v>
      </c>
      <c r="G40" s="263" t="s">
        <v>863</v>
      </c>
      <c r="H40" s="263" t="s">
        <v>864</v>
      </c>
      <c r="I40" s="263" t="s">
        <v>865</v>
      </c>
      <c r="J40" s="263" t="s">
        <v>866</v>
      </c>
      <c r="K40" s="263" t="s">
        <v>867</v>
      </c>
      <c r="L40" s="263" t="s">
        <v>868</v>
      </c>
      <c r="M40" s="263" t="s">
        <v>869</v>
      </c>
      <c r="N40" s="263" t="s">
        <v>870</v>
      </c>
      <c r="O40" s="263" t="s">
        <v>871</v>
      </c>
      <c r="P40" s="263" t="s">
        <v>872</v>
      </c>
      <c r="Q40" s="263" t="s">
        <v>873</v>
      </c>
      <c r="R40" s="263" t="s">
        <v>874</v>
      </c>
      <c r="S40" s="263" t="s">
        <v>875</v>
      </c>
      <c r="T40" s="263" t="s">
        <v>876</v>
      </c>
      <c r="U40" s="263" t="s">
        <v>877</v>
      </c>
      <c r="V40" s="263" t="s">
        <v>878</v>
      </c>
      <c r="W40" s="263" t="s">
        <v>879</v>
      </c>
      <c r="X40" s="263" t="s">
        <v>880</v>
      </c>
      <c r="Y40" s="263" t="s">
        <v>881</v>
      </c>
      <c r="Z40" s="263" t="s">
        <v>882</v>
      </c>
      <c r="AA40" s="263" t="s">
        <v>883</v>
      </c>
      <c r="AB40" s="263" t="s">
        <v>884</v>
      </c>
      <c r="AC40" s="263" t="s">
        <v>885</v>
      </c>
      <c r="AD40" s="263" t="s">
        <v>886</v>
      </c>
      <c r="AE40" s="263" t="s">
        <v>887</v>
      </c>
      <c r="AF40" s="263" t="s">
        <v>888</v>
      </c>
      <c r="AG40" s="263" t="s">
        <v>889</v>
      </c>
      <c r="AH40" s="263" t="s">
        <v>890</v>
      </c>
      <c r="AI40" s="263" t="s">
        <v>891</v>
      </c>
      <c r="AJ40" s="263" t="s">
        <v>892</v>
      </c>
      <c r="AK40" s="263" t="s">
        <v>893</v>
      </c>
      <c r="AL40" s="263" t="s">
        <v>894</v>
      </c>
      <c r="AM40" s="269" t="s">
        <v>895</v>
      </c>
      <c r="AN40" s="269" t="s">
        <v>896</v>
      </c>
      <c r="AO40" s="269" t="s">
        <v>897</v>
      </c>
      <c r="AP40" s="269" t="s">
        <v>898</v>
      </c>
      <c r="AQ40" s="269" t="s">
        <v>899</v>
      </c>
      <c r="AR40" s="269" t="s">
        <v>900</v>
      </c>
      <c r="AS40" s="269" t="s">
        <v>901</v>
      </c>
      <c r="AT40" s="269" t="s">
        <v>902</v>
      </c>
      <c r="AU40" s="269" t="s">
        <v>903</v>
      </c>
      <c r="AV40" s="269" t="s">
        <v>904</v>
      </c>
      <c r="AW40" s="269" t="s">
        <v>905</v>
      </c>
      <c r="AX40" s="269" t="s">
        <v>906</v>
      </c>
      <c r="AY40" s="263" t="s">
        <v>907</v>
      </c>
      <c r="AZ40" s="263" t="s">
        <v>908</v>
      </c>
      <c r="BA40" s="263" t="s">
        <v>909</v>
      </c>
      <c r="BB40" s="263" t="s">
        <v>910</v>
      </c>
      <c r="BC40" s="263" t="s">
        <v>911</v>
      </c>
      <c r="BD40" s="263" t="s">
        <v>912</v>
      </c>
      <c r="BE40" s="263" t="s">
        <v>913</v>
      </c>
      <c r="BF40" s="263" t="s">
        <v>914</v>
      </c>
      <c r="BG40" s="263" t="s">
        <v>915</v>
      </c>
      <c r="BH40" s="263" t="s">
        <v>916</v>
      </c>
      <c r="BI40" s="263" t="s">
        <v>917</v>
      </c>
      <c r="BJ40" s="263" t="s">
        <v>918</v>
      </c>
      <c r="BK40" s="269" t="s">
        <v>919</v>
      </c>
      <c r="BL40" s="269" t="s">
        <v>920</v>
      </c>
      <c r="BM40" s="269" t="s">
        <v>921</v>
      </c>
      <c r="BN40" s="269" t="s">
        <v>922</v>
      </c>
      <c r="BO40" s="269" t="s">
        <v>923</v>
      </c>
      <c r="BP40" s="269" t="s">
        <v>924</v>
      </c>
      <c r="BQ40" s="269" t="s">
        <v>925</v>
      </c>
      <c r="BR40" s="269" t="s">
        <v>926</v>
      </c>
      <c r="BS40" s="269" t="s">
        <v>927</v>
      </c>
      <c r="BT40" s="269" t="s">
        <v>928</v>
      </c>
      <c r="BU40" s="269" t="s">
        <v>929</v>
      </c>
      <c r="BV40" s="269" t="s">
        <v>930</v>
      </c>
      <c r="BW40" s="269" t="s">
        <v>931</v>
      </c>
      <c r="BX40" s="269" t="s">
        <v>932</v>
      </c>
      <c r="BY40" s="269" t="s">
        <v>933</v>
      </c>
      <c r="BZ40" s="269" t="s">
        <v>934</v>
      </c>
      <c r="CA40" s="269" t="s">
        <v>935</v>
      </c>
      <c r="CB40" s="269" t="s">
        <v>936</v>
      </c>
      <c r="CC40" s="269" t="s">
        <v>937</v>
      </c>
      <c r="CD40" s="269" t="s">
        <v>938</v>
      </c>
      <c r="CE40" s="269" t="s">
        <v>939</v>
      </c>
      <c r="CF40" s="269" t="s">
        <v>940</v>
      </c>
      <c r="CG40" s="269" t="s">
        <v>941</v>
      </c>
      <c r="CH40" s="269" t="s">
        <v>942</v>
      </c>
      <c r="CI40" s="269" t="s">
        <v>943</v>
      </c>
      <c r="CJ40" s="269" t="s">
        <v>944</v>
      </c>
      <c r="CK40" s="269" t="s">
        <v>945</v>
      </c>
      <c r="CL40" s="269" t="s">
        <v>946</v>
      </c>
      <c r="CM40" s="269" t="s">
        <v>947</v>
      </c>
      <c r="CN40" s="269" t="s">
        <v>948</v>
      </c>
      <c r="CO40" s="269" t="s">
        <v>949</v>
      </c>
      <c r="CP40" s="269" t="s">
        <v>950</v>
      </c>
      <c r="CQ40" s="269" t="s">
        <v>951</v>
      </c>
      <c r="CR40" s="269" t="s">
        <v>952</v>
      </c>
      <c r="CS40" s="269" t="s">
        <v>953</v>
      </c>
      <c r="CT40" s="270" t="s">
        <v>954</v>
      </c>
    </row>
    <row r="41" spans="1:98" x14ac:dyDescent="0.25">
      <c r="A41" s="313" t="str">
        <f>IF('1. General Information'!$G$4="","",'1. General Information'!$G$4)</f>
        <v/>
      </c>
      <c r="B41" s="342" t="str">
        <f>IF('1. General Information'!$G$14="","",'1. General Information'!$G$14)</f>
        <v/>
      </c>
      <c r="C41" s="320" t="str">
        <f>IF('2. Pavement Maintenance'!$D$4="","",'2. Pavement Maintenance'!$D$4)</f>
        <v/>
      </c>
      <c r="D41" s="320" t="str">
        <f>IF('2. Pavement Maintenance'!$D$5="","",'2. Pavement Maintenance'!$D$5)</f>
        <v/>
      </c>
      <c r="E41" s="320" t="str">
        <f>IF('2. Pavement Maintenance'!$D$6="","",'2. Pavement Maintenance'!$D$6)</f>
        <v/>
      </c>
      <c r="F41" s="320" t="str">
        <f>IF('2. Pavement Maintenance'!$D$7="","",'2. Pavement Maintenance'!$D$7)</f>
        <v/>
      </c>
      <c r="G41" s="320" t="str">
        <f>IF('2. Pavement Maintenance'!$D$8="","",'2. Pavement Maintenance'!$D$8)</f>
        <v/>
      </c>
      <c r="H41" s="320" t="str">
        <f>IF('2. Pavement Maintenance'!$D$9="","",'2. Pavement Maintenance'!$D$9)</f>
        <v/>
      </c>
      <c r="I41" s="320" t="str">
        <f>IF('2. Pavement Maintenance'!$D$11="","",'2. Pavement Maintenance'!$D$11)</f>
        <v/>
      </c>
      <c r="J41" s="320" t="str">
        <f>IF('2. Pavement Maintenance'!$D$12="","",'2. Pavement Maintenance'!$D$12)</f>
        <v/>
      </c>
      <c r="K41" s="320" t="str">
        <f>IF('2. Pavement Maintenance'!$D$13="","",'2. Pavement Maintenance'!$D$13)</f>
        <v/>
      </c>
      <c r="L41" s="320" t="str">
        <f>IF('2. Pavement Maintenance'!$D$14="","",'2. Pavement Maintenance'!$D$14)</f>
        <v/>
      </c>
      <c r="M41" s="320" t="str">
        <f>IF('2. Pavement Maintenance'!$D$15="","",'2. Pavement Maintenance'!$D$15)</f>
        <v/>
      </c>
      <c r="N41" s="320" t="str">
        <f>IF('2. Pavement Maintenance'!$D$16="","",'2. Pavement Maintenance'!$D$16)</f>
        <v/>
      </c>
      <c r="O41" s="320" t="str">
        <f>IF('2. Pavement Maintenance'!$E$4="","",'2. Pavement Maintenance'!$E$4)</f>
        <v/>
      </c>
      <c r="P41" s="320" t="str">
        <f>IF('2. Pavement Maintenance'!$E$5="","",'2. Pavement Maintenance'!$E$5)</f>
        <v/>
      </c>
      <c r="Q41" s="320" t="str">
        <f>IF('2. Pavement Maintenance'!$E$6="","",'2. Pavement Maintenance'!$E$6)</f>
        <v/>
      </c>
      <c r="R41" s="320" t="str">
        <f>IF('2. Pavement Maintenance'!$E$7="","",'2. Pavement Maintenance'!$E$7)</f>
        <v/>
      </c>
      <c r="S41" s="320" t="str">
        <f>IF('2. Pavement Maintenance'!$E$8="","",'2. Pavement Maintenance'!$E$8)</f>
        <v/>
      </c>
      <c r="T41" s="320" t="str">
        <f>IF('2. Pavement Maintenance'!$E$9="","",'2. Pavement Maintenance'!$E$9)</f>
        <v/>
      </c>
      <c r="U41" s="320" t="str">
        <f>IF('2. Pavement Maintenance'!$E$11="","",'2. Pavement Maintenance'!$E$11)</f>
        <v/>
      </c>
      <c r="V41" s="320" t="str">
        <f>IF('2. Pavement Maintenance'!$E$12="","",'2. Pavement Maintenance'!$E$12)</f>
        <v/>
      </c>
      <c r="W41" s="320" t="str">
        <f>IF('2. Pavement Maintenance'!$E$13="","",'2. Pavement Maintenance'!$E$13)</f>
        <v/>
      </c>
      <c r="X41" s="320" t="str">
        <f>IF('2. Pavement Maintenance'!$E$14="","",'2. Pavement Maintenance'!$E$14)</f>
        <v/>
      </c>
      <c r="Y41" s="320" t="str">
        <f>IF('2. Pavement Maintenance'!$E$15="","",'2. Pavement Maintenance'!$E$15)</f>
        <v/>
      </c>
      <c r="Z41" s="320" t="str">
        <f>IF('2. Pavement Maintenance'!$E$16="","",'2. Pavement Maintenance'!$E$16)</f>
        <v/>
      </c>
      <c r="AA41" s="320" t="str">
        <f>IF('2. Pavement Maintenance'!$F$4="","",'2. Pavement Maintenance'!$F$4)</f>
        <v/>
      </c>
      <c r="AB41" s="320" t="str">
        <f>IF('2. Pavement Maintenance'!$F$5="","",'2. Pavement Maintenance'!$F$5)</f>
        <v/>
      </c>
      <c r="AC41" s="320" t="str">
        <f>IF('2. Pavement Maintenance'!$F$6="","",'2. Pavement Maintenance'!$F$6)</f>
        <v/>
      </c>
      <c r="AD41" s="320" t="str">
        <f>IF('2. Pavement Maintenance'!$F$7="","",'2. Pavement Maintenance'!$F$7)</f>
        <v/>
      </c>
      <c r="AE41" s="320" t="str">
        <f>IF('2. Pavement Maintenance'!$F$8="","",'2. Pavement Maintenance'!$F$8)</f>
        <v/>
      </c>
      <c r="AF41" s="320" t="str">
        <f>IF('2. Pavement Maintenance'!$F$9="","",'2. Pavement Maintenance'!$F$9)</f>
        <v/>
      </c>
      <c r="AG41" s="320" t="str">
        <f>IF('2. Pavement Maintenance'!$F$11="","",'2. Pavement Maintenance'!$F$11)</f>
        <v/>
      </c>
      <c r="AH41" s="320" t="str">
        <f>IF('2. Pavement Maintenance'!$F$12="","",'2. Pavement Maintenance'!$F$12)</f>
        <v/>
      </c>
      <c r="AI41" s="320" t="str">
        <f>IF('2. Pavement Maintenance'!$F$13="","",'2. Pavement Maintenance'!$F$13)</f>
        <v/>
      </c>
      <c r="AJ41" s="320" t="str">
        <f>IF('2. Pavement Maintenance'!$F$14="","",'2. Pavement Maintenance'!$F$14)</f>
        <v/>
      </c>
      <c r="AK41" s="320" t="str">
        <f>IF('2. Pavement Maintenance'!$F$15="","",'2. Pavement Maintenance'!$F$15)</f>
        <v/>
      </c>
      <c r="AL41" s="320" t="str">
        <f>IF('2. Pavement Maintenance'!$F$16="","",'2. Pavement Maintenance'!$F$16)</f>
        <v/>
      </c>
      <c r="AM41" s="320" t="str">
        <f>IF('2. Pavement Maintenance'!$G$4="","",'2. Pavement Maintenance'!$G$4)</f>
        <v/>
      </c>
      <c r="AN41" s="320" t="str">
        <f>IF('2. Pavement Maintenance'!$G$5="","",'2. Pavement Maintenance'!$G$5)</f>
        <v/>
      </c>
      <c r="AO41" s="320" t="str">
        <f>IF('2. Pavement Maintenance'!$G$6="","",'2. Pavement Maintenance'!$G$6)</f>
        <v/>
      </c>
      <c r="AP41" s="320" t="str">
        <f>IF('2. Pavement Maintenance'!$G$7="","",'2. Pavement Maintenance'!$G$7)</f>
        <v/>
      </c>
      <c r="AQ41" s="320" t="str">
        <f>IF('2. Pavement Maintenance'!$G$8="","",'2. Pavement Maintenance'!$G$8)</f>
        <v/>
      </c>
      <c r="AR41" s="320" t="str">
        <f>IF('2. Pavement Maintenance'!$G$9="","",'2. Pavement Maintenance'!$G$9)</f>
        <v/>
      </c>
      <c r="AS41" s="320" t="str">
        <f>IF('2. Pavement Maintenance'!$G$11="","",'2. Pavement Maintenance'!$G$11)</f>
        <v/>
      </c>
      <c r="AT41" s="320" t="str">
        <f>IF('2. Pavement Maintenance'!$G$12="","",'2. Pavement Maintenance'!$G$12)</f>
        <v/>
      </c>
      <c r="AU41" s="320" t="str">
        <f>IF('2. Pavement Maintenance'!$G$13="","",'2. Pavement Maintenance'!$G$13)</f>
        <v/>
      </c>
      <c r="AV41" s="320" t="str">
        <f>IF('2. Pavement Maintenance'!$G$14="","",'2. Pavement Maintenance'!$G$14)</f>
        <v/>
      </c>
      <c r="AW41" s="320" t="str">
        <f>IF('2. Pavement Maintenance'!$G$15="","",'2. Pavement Maintenance'!$G$15)</f>
        <v/>
      </c>
      <c r="AX41" s="320" t="str">
        <f>IF('2. Pavement Maintenance'!$G$16="","",'2. Pavement Maintenance'!$G$16)</f>
        <v/>
      </c>
      <c r="AY41" s="320" t="str">
        <f>IF('2. Pavement Maintenance'!$H$4="","",'2. Pavement Maintenance'!$H$4)</f>
        <v/>
      </c>
      <c r="AZ41" s="320" t="str">
        <f>IF('2. Pavement Maintenance'!$H$5="","",'2. Pavement Maintenance'!$H$5)</f>
        <v/>
      </c>
      <c r="BA41" s="320" t="str">
        <f>IF('2. Pavement Maintenance'!$H$6="","",'2. Pavement Maintenance'!$H$6)</f>
        <v/>
      </c>
      <c r="BB41" s="320" t="str">
        <f>IF('2. Pavement Maintenance'!$H$7="","",'2. Pavement Maintenance'!$H$7)</f>
        <v/>
      </c>
      <c r="BC41" s="320" t="str">
        <f>IF('2. Pavement Maintenance'!$H$8="","",'2. Pavement Maintenance'!$H$8)</f>
        <v/>
      </c>
      <c r="BD41" s="320" t="str">
        <f>IF('2. Pavement Maintenance'!$H$9="","",'2. Pavement Maintenance'!$H$9)</f>
        <v/>
      </c>
      <c r="BE41" s="320" t="str">
        <f>IF('2. Pavement Maintenance'!$H$11="","",'2. Pavement Maintenance'!$H$11)</f>
        <v/>
      </c>
      <c r="BF41" s="320" t="str">
        <f>IF('2. Pavement Maintenance'!$H$12="","",'2. Pavement Maintenance'!$H$12)</f>
        <v/>
      </c>
      <c r="BG41" s="320" t="str">
        <f>IF('2. Pavement Maintenance'!$H$13="","",'2. Pavement Maintenance'!$H$13)</f>
        <v/>
      </c>
      <c r="BH41" s="320" t="str">
        <f>IF('2. Pavement Maintenance'!$H$14="","",'2. Pavement Maintenance'!$H$14)</f>
        <v/>
      </c>
      <c r="BI41" s="320" t="str">
        <f>IF('2. Pavement Maintenance'!$H$15="","",'2. Pavement Maintenance'!$H$15)</f>
        <v/>
      </c>
      <c r="BJ41" s="320" t="str">
        <f>IF('2. Pavement Maintenance'!$H$16="","",'2. Pavement Maintenance'!$H$16)</f>
        <v/>
      </c>
      <c r="BK41" s="320" t="str">
        <f>IF('2. Pavement Maintenance'!$I$4="","",'2. Pavement Maintenance'!$I$4)</f>
        <v/>
      </c>
      <c r="BL41" s="320" t="str">
        <f>IF('2. Pavement Maintenance'!$I$5="","",'2. Pavement Maintenance'!$I$5)</f>
        <v/>
      </c>
      <c r="BM41" s="320" t="str">
        <f>IF('2. Pavement Maintenance'!$I$6="","",'2. Pavement Maintenance'!$I$6)</f>
        <v/>
      </c>
      <c r="BN41" s="320" t="str">
        <f>IF('2. Pavement Maintenance'!$I$7="","",'2. Pavement Maintenance'!$I$7)</f>
        <v/>
      </c>
      <c r="BO41" s="320" t="str">
        <f>IF('2. Pavement Maintenance'!$I$8="","",'2. Pavement Maintenance'!$I$8)</f>
        <v/>
      </c>
      <c r="BP41" s="320" t="str">
        <f>IF('2. Pavement Maintenance'!$I$9="","",'2. Pavement Maintenance'!$I$9)</f>
        <v/>
      </c>
      <c r="BQ41" s="320" t="str">
        <f>IF('2. Pavement Maintenance'!$I$11="","",'2. Pavement Maintenance'!$I$11)</f>
        <v/>
      </c>
      <c r="BR41" s="320" t="str">
        <f>IF('2. Pavement Maintenance'!$I$12="","",'2. Pavement Maintenance'!$I$12)</f>
        <v/>
      </c>
      <c r="BS41" s="320" t="str">
        <f>IF('2. Pavement Maintenance'!$I$13="","",'2. Pavement Maintenance'!$I$13)</f>
        <v/>
      </c>
      <c r="BT41" s="320" t="str">
        <f>IF('2. Pavement Maintenance'!$I$14="","",'2. Pavement Maintenance'!$I$14)</f>
        <v/>
      </c>
      <c r="BU41" s="320" t="str">
        <f>IF('2. Pavement Maintenance'!$I$15="","",'2. Pavement Maintenance'!$I$15)</f>
        <v/>
      </c>
      <c r="BV41" s="320" t="str">
        <f>IF('2. Pavement Maintenance'!$I$16="","",'2. Pavement Maintenance'!$I$16)</f>
        <v/>
      </c>
      <c r="BW41" s="320" t="str">
        <f>IF('2. Pavement Maintenance'!$J$4="","",'2. Pavement Maintenance'!$J$4)</f>
        <v/>
      </c>
      <c r="BX41" s="320" t="str">
        <f>IF('2. Pavement Maintenance'!$J$5="","",'2. Pavement Maintenance'!$J$5)</f>
        <v/>
      </c>
      <c r="BY41" s="320" t="str">
        <f>IF('2. Pavement Maintenance'!$J$6="","",'2. Pavement Maintenance'!$J$6)</f>
        <v/>
      </c>
      <c r="BZ41" s="320" t="str">
        <f>IF('2. Pavement Maintenance'!$J$7="","",'2. Pavement Maintenance'!$J$7)</f>
        <v/>
      </c>
      <c r="CA41" s="320" t="str">
        <f>IF('2. Pavement Maintenance'!$J$8="","",'2. Pavement Maintenance'!$J$8)</f>
        <v/>
      </c>
      <c r="CB41" s="320" t="str">
        <f>IF('2. Pavement Maintenance'!$J$9="","",'2. Pavement Maintenance'!$J$9)</f>
        <v/>
      </c>
      <c r="CC41" s="320" t="str">
        <f>IF('2. Pavement Maintenance'!$J$11="","",'2. Pavement Maintenance'!$J$11)</f>
        <v/>
      </c>
      <c r="CD41" s="320" t="str">
        <f>IF('2. Pavement Maintenance'!$J$12="","",'2. Pavement Maintenance'!$J$12)</f>
        <v/>
      </c>
      <c r="CE41" s="320" t="str">
        <f>IF('2. Pavement Maintenance'!$J$13="","",'2. Pavement Maintenance'!$J$13)</f>
        <v/>
      </c>
      <c r="CF41" s="320" t="str">
        <f>IF('2. Pavement Maintenance'!$J$14="","",'2. Pavement Maintenance'!$J$14)</f>
        <v/>
      </c>
      <c r="CG41" s="320" t="str">
        <f>IF('2. Pavement Maintenance'!$J$15="","",'2. Pavement Maintenance'!$J$15)</f>
        <v/>
      </c>
      <c r="CH41" s="320" t="str">
        <f>IF('2. Pavement Maintenance'!$J$16="","",'2. Pavement Maintenance'!$J$16)</f>
        <v/>
      </c>
      <c r="CI41" s="320" t="str">
        <f>IF('2. Pavement Maintenance'!$K$4="","",'2. Pavement Maintenance'!$K$4)</f>
        <v/>
      </c>
      <c r="CJ41" s="320" t="str">
        <f>IF('2. Pavement Maintenance'!$K$5="","",'2. Pavement Maintenance'!$K$5)</f>
        <v/>
      </c>
      <c r="CK41" s="320" t="str">
        <f>IF('2. Pavement Maintenance'!$K$6="","",'2. Pavement Maintenance'!$K$6)</f>
        <v/>
      </c>
      <c r="CL41" s="320" t="str">
        <f>IF('2. Pavement Maintenance'!$K$7="","",'2. Pavement Maintenance'!$K$7)</f>
        <v/>
      </c>
      <c r="CM41" s="320" t="str">
        <f>IF('2. Pavement Maintenance'!$K$8="","",'2. Pavement Maintenance'!$K$8)</f>
        <v/>
      </c>
      <c r="CN41" s="320" t="str">
        <f>IF('2. Pavement Maintenance'!$K$9="","",'2. Pavement Maintenance'!$K$9)</f>
        <v/>
      </c>
      <c r="CO41" s="320" t="str">
        <f>IF('2. Pavement Maintenance'!$K$11="","",'2. Pavement Maintenance'!$K$11)</f>
        <v/>
      </c>
      <c r="CP41" s="320" t="str">
        <f>IF('2. Pavement Maintenance'!$K$12="","",'2. Pavement Maintenance'!$K$12)</f>
        <v/>
      </c>
      <c r="CQ41" s="320" t="str">
        <f>IF('2. Pavement Maintenance'!$K$13="","",'2. Pavement Maintenance'!$K$13)</f>
        <v/>
      </c>
      <c r="CR41" s="320" t="str">
        <f>IF('2. Pavement Maintenance'!$K$14="","",'2. Pavement Maintenance'!$K$14)</f>
        <v/>
      </c>
      <c r="CS41" s="320" t="str">
        <f>IF('2. Pavement Maintenance'!$K$15="","",'2. Pavement Maintenance'!$K$15)</f>
        <v/>
      </c>
      <c r="CT41" s="320" t="str">
        <f>IF('2. Pavement Maintenance'!$K$16="","",'2. Pavement Maintenance'!$K$16)</f>
        <v/>
      </c>
    </row>
    <row r="42" spans="1:98" ht="18.75" thickBot="1" x14ac:dyDescent="0.3">
      <c r="A42" s="268"/>
      <c r="B42" s="252"/>
    </row>
    <row r="43" spans="1:98" s="292" customFormat="1" ht="27" thickTop="1" x14ac:dyDescent="0.25">
      <c r="A43" s="290" t="s">
        <v>955</v>
      </c>
      <c r="B43" s="291"/>
    </row>
    <row r="44" spans="1:98" ht="15.75" x14ac:dyDescent="0.25">
      <c r="A44" s="276" t="s">
        <v>956</v>
      </c>
      <c r="B44" s="173"/>
      <c r="G44" s="272" t="s">
        <v>156</v>
      </c>
      <c r="H44" s="265"/>
      <c r="M44" s="272" t="s">
        <v>171</v>
      </c>
      <c r="N44" s="265"/>
      <c r="AM44" s="272" t="s">
        <v>195</v>
      </c>
      <c r="AU44" s="272" t="s">
        <v>216</v>
      </c>
      <c r="AV44" s="240"/>
      <c r="BE44" s="272" t="s">
        <v>242</v>
      </c>
      <c r="BF44" s="259"/>
      <c r="BJ44" s="272" t="s">
        <v>255</v>
      </c>
      <c r="BK44" s="259"/>
    </row>
    <row r="45" spans="1:98" ht="15.75" x14ac:dyDescent="0.25">
      <c r="A45" s="263" t="s">
        <v>794</v>
      </c>
      <c r="B45" s="311" t="s">
        <v>804</v>
      </c>
      <c r="C45" s="347" t="s">
        <v>142</v>
      </c>
      <c r="D45" s="348" t="s">
        <v>144</v>
      </c>
      <c r="E45" s="344" t="s">
        <v>146</v>
      </c>
      <c r="F45" s="344" t="s">
        <v>150</v>
      </c>
      <c r="G45" s="344" t="s">
        <v>152</v>
      </c>
      <c r="H45" s="349" t="s">
        <v>154</v>
      </c>
      <c r="I45" s="262" t="s">
        <v>159</v>
      </c>
      <c r="J45" s="263" t="s">
        <v>161</v>
      </c>
      <c r="K45" s="263" t="s">
        <v>163</v>
      </c>
      <c r="L45" s="263" t="s">
        <v>165</v>
      </c>
      <c r="M45" s="263" t="s">
        <v>167</v>
      </c>
      <c r="N45" s="264" t="s">
        <v>169</v>
      </c>
      <c r="O45" s="262" t="s">
        <v>175</v>
      </c>
      <c r="P45" s="263" t="s">
        <v>178</v>
      </c>
      <c r="Q45" s="263" t="s">
        <v>180</v>
      </c>
      <c r="R45" s="263" t="s">
        <v>187</v>
      </c>
      <c r="S45" s="263" t="s">
        <v>189</v>
      </c>
      <c r="T45" s="264" t="s">
        <v>191</v>
      </c>
      <c r="U45" s="273" t="s">
        <v>957</v>
      </c>
      <c r="V45" s="274" t="s">
        <v>958</v>
      </c>
      <c r="W45" s="274" t="s">
        <v>959</v>
      </c>
      <c r="X45" s="274" t="s">
        <v>960</v>
      </c>
      <c r="Y45" s="274" t="s">
        <v>961</v>
      </c>
      <c r="Z45" s="274" t="s">
        <v>962</v>
      </c>
      <c r="AA45" s="274" t="s">
        <v>963</v>
      </c>
      <c r="AB45" s="274" t="s">
        <v>964</v>
      </c>
      <c r="AC45" s="274" t="s">
        <v>965</v>
      </c>
      <c r="AD45" s="274" t="s">
        <v>966</v>
      </c>
      <c r="AE45" s="274" t="s">
        <v>967</v>
      </c>
      <c r="AF45" s="274" t="s">
        <v>968</v>
      </c>
      <c r="AG45" s="274" t="s">
        <v>969</v>
      </c>
      <c r="AH45" s="274" t="s">
        <v>970</v>
      </c>
      <c r="AI45" s="274" t="s">
        <v>971</v>
      </c>
      <c r="AJ45" s="274" t="s">
        <v>972</v>
      </c>
      <c r="AK45" s="274" t="s">
        <v>973</v>
      </c>
      <c r="AL45" s="274" t="s">
        <v>974</v>
      </c>
      <c r="AM45" s="274" t="s">
        <v>975</v>
      </c>
      <c r="AN45" s="275" t="s">
        <v>976</v>
      </c>
      <c r="AO45" s="262" t="s">
        <v>198</v>
      </c>
      <c r="AP45" s="263" t="s">
        <v>200</v>
      </c>
      <c r="AQ45" s="263" t="s">
        <v>202</v>
      </c>
      <c r="AR45" s="263" t="s">
        <v>205</v>
      </c>
      <c r="AS45" s="263" t="s">
        <v>208</v>
      </c>
      <c r="AT45" s="263" t="s">
        <v>210</v>
      </c>
      <c r="AU45" s="263" t="s">
        <v>212</v>
      </c>
      <c r="AV45" s="264" t="s">
        <v>214</v>
      </c>
      <c r="AW45" s="262" t="s">
        <v>219</v>
      </c>
      <c r="AX45" s="263" t="s">
        <v>221</v>
      </c>
      <c r="AY45" s="263" t="s">
        <v>223</v>
      </c>
      <c r="AZ45" s="263" t="s">
        <v>225</v>
      </c>
      <c r="BA45" s="263" t="s">
        <v>227</v>
      </c>
      <c r="BB45" s="263" t="s">
        <v>229</v>
      </c>
      <c r="BC45" s="263" t="s">
        <v>231</v>
      </c>
      <c r="BD45" s="263" t="s">
        <v>234</v>
      </c>
      <c r="BE45" s="263" t="s">
        <v>238</v>
      </c>
      <c r="BF45" s="264" t="s">
        <v>240</v>
      </c>
      <c r="BG45" s="262" t="s">
        <v>245</v>
      </c>
      <c r="BH45" s="263" t="s">
        <v>247</v>
      </c>
      <c r="BI45" s="263" t="s">
        <v>249</v>
      </c>
      <c r="BJ45" s="263" t="s">
        <v>251</v>
      </c>
      <c r="BK45" s="264" t="s">
        <v>253</v>
      </c>
      <c r="BL45" s="262" t="s">
        <v>256</v>
      </c>
      <c r="BM45" s="263" t="s">
        <v>258</v>
      </c>
      <c r="BN45" s="263" t="s">
        <v>260</v>
      </c>
      <c r="BO45" s="263" t="s">
        <v>262</v>
      </c>
      <c r="BP45" s="263" t="s">
        <v>264</v>
      </c>
      <c r="BQ45" s="264" t="s">
        <v>266</v>
      </c>
    </row>
    <row r="46" spans="1:98" x14ac:dyDescent="0.25">
      <c r="A46" s="313" t="str">
        <f>IF('1. General Information'!$G$4="","",'1. General Information'!$G$4)</f>
        <v/>
      </c>
      <c r="B46" s="342" t="str">
        <f>IF('1. General Information'!$G$14="","",'1. General Information'!$G$14)</f>
        <v/>
      </c>
      <c r="C46" s="350"/>
      <c r="D46" s="350"/>
      <c r="E46" s="351"/>
      <c r="F46" s="351"/>
      <c r="G46" s="351"/>
      <c r="H46" s="352"/>
      <c r="I46" s="316" t="str">
        <f>IF('3. Lagging Indicators'!$D15="","",'3. Lagging Indicators'!$D15)</f>
        <v/>
      </c>
      <c r="J46" s="316" t="str">
        <f>IF('3. Lagging Indicators'!$D16="","",'3. Lagging Indicators'!$D16)</f>
        <v/>
      </c>
      <c r="K46" s="316" t="str">
        <f>IF('3. Lagging Indicators'!$D17="","",'3. Lagging Indicators'!$D17)</f>
        <v/>
      </c>
      <c r="L46" s="316" t="str">
        <f>IF('3. Lagging Indicators'!$D18="","",'3. Lagging Indicators'!$D18)</f>
        <v/>
      </c>
      <c r="M46" s="316" t="str">
        <f>IF('3. Lagging Indicators'!$D19="","",'3. Lagging Indicators'!$D19)</f>
        <v/>
      </c>
      <c r="N46" s="316" t="str">
        <f>IF('3. Lagging Indicators'!$D20="","",'3. Lagging Indicators'!$D20)</f>
        <v/>
      </c>
      <c r="O46" s="316" t="str">
        <f>IF('3. Lagging Indicators'!$D24="","",'3. Lagging Indicators'!$D24)</f>
        <v/>
      </c>
      <c r="P46" s="316" t="str">
        <f>IF('3. Lagging Indicators'!$D25="","",'3. Lagging Indicators'!$D25)</f>
        <v/>
      </c>
      <c r="Q46" s="316" t="str">
        <f>IF('3. Lagging Indicators'!$D26="","",'3. Lagging Indicators'!$D26)</f>
        <v/>
      </c>
      <c r="R46" s="316" t="str">
        <f>IF('3. Lagging Indicators'!$D27="","",'3. Lagging Indicators'!$D27)</f>
        <v/>
      </c>
      <c r="S46" s="316" t="str">
        <f>IF('3. Lagging Indicators'!$D28="","",'3. Lagging Indicators'!$D28)</f>
        <v/>
      </c>
      <c r="T46" s="316" t="str">
        <f>IF('3. Lagging Indicators'!$D29="","",'3. Lagging Indicators'!$D29)</f>
        <v/>
      </c>
      <c r="U46" s="320" t="str">
        <f>IF('3. Lagging Indicators'!$E$27="","",'3. Lagging Indicators'!$E$27)</f>
        <v/>
      </c>
      <c r="V46" s="320" t="str">
        <f>IF('3. Lagging Indicators'!$F$27="","",'3. Lagging Indicators'!$F$27)</f>
        <v/>
      </c>
      <c r="W46" s="320" t="str">
        <f>IF('3. Lagging Indicators'!$G$27="","",'3. Lagging Indicators'!$G$27)</f>
        <v/>
      </c>
      <c r="X46" s="320" t="str">
        <f>IF('3. Lagging Indicators'!$H$27="","",'3. Lagging Indicators'!$H$27)</f>
        <v/>
      </c>
      <c r="Y46" s="320" t="str">
        <f>IF('3. Lagging Indicators'!$I$27="","",'3. Lagging Indicators'!$I$27)</f>
        <v/>
      </c>
      <c r="Z46" s="320" t="str">
        <f>IF('3. Lagging Indicators'!$E$28="","",'3. Lagging Indicators'!$E$28)</f>
        <v/>
      </c>
      <c r="AA46" s="320" t="str">
        <f>IF('3. Lagging Indicators'!$F$28="","",'3. Lagging Indicators'!$F$28)</f>
        <v/>
      </c>
      <c r="AB46" s="320" t="str">
        <f>IF('3. Lagging Indicators'!$G$28="","",'3. Lagging Indicators'!$G$28)</f>
        <v/>
      </c>
      <c r="AC46" s="320" t="str">
        <f>IF('3. Lagging Indicators'!$H$28="","",'3. Lagging Indicators'!$H$28)</f>
        <v/>
      </c>
      <c r="AD46" s="320" t="str">
        <f>IF('3. Lagging Indicators'!$I$28="","",'3. Lagging Indicators'!$I$28)</f>
        <v/>
      </c>
      <c r="AE46" s="320" t="str">
        <f>IF('3. Lagging Indicators'!$E$29="","",'3. Lagging Indicators'!$E$29)</f>
        <v/>
      </c>
      <c r="AF46" s="320" t="str">
        <f>IF('3. Lagging Indicators'!$F$29="","",'3. Lagging Indicators'!$F$29)</f>
        <v/>
      </c>
      <c r="AG46" s="320" t="str">
        <f>IF('3. Lagging Indicators'!$G$29="","",'3. Lagging Indicators'!$G$29)</f>
        <v/>
      </c>
      <c r="AH46" s="320" t="str">
        <f>IF('3. Lagging Indicators'!$H$29="","",'3. Lagging Indicators'!$H$29)</f>
        <v/>
      </c>
      <c r="AI46" s="320" t="str">
        <f>IF('3. Lagging Indicators'!$I$29="","",'3. Lagging Indicators'!$I$29)</f>
        <v/>
      </c>
      <c r="AJ46" s="320" t="str">
        <f>IF('3. Lagging Indicators'!$E$30="","",'3. Lagging Indicators'!$E$30)</f>
        <v/>
      </c>
      <c r="AK46" s="320" t="str">
        <f>IF('3. Lagging Indicators'!$F$30="","",'3. Lagging Indicators'!$F$30)</f>
        <v/>
      </c>
      <c r="AL46" s="320" t="str">
        <f>IF('3. Lagging Indicators'!$G$30="","",'3. Lagging Indicators'!$G$30)</f>
        <v/>
      </c>
      <c r="AM46" s="320" t="str">
        <f>IF('3. Lagging Indicators'!$H$30="","",'3. Lagging Indicators'!$H$30)</f>
        <v/>
      </c>
      <c r="AN46" s="320" t="str">
        <f>IF('3. Lagging Indicators'!$I$30="","",'3. Lagging Indicators'!$I$30)</f>
        <v/>
      </c>
      <c r="AO46" s="320" t="str">
        <f>IF('3. Lagging Indicators'!$D$34="","",'3. Lagging Indicators'!$D$34)</f>
        <v/>
      </c>
      <c r="AP46" s="313" t="str">
        <f>IF('3. Lagging Indicators'!$D$35="","",'3. Lagging Indicators'!$D$35)</f>
        <v/>
      </c>
      <c r="AQ46" s="313" t="str">
        <f>IF('3. Lagging Indicators'!$D$36="","",'3. Lagging Indicators'!$D$36)</f>
        <v/>
      </c>
      <c r="AR46" s="313" t="str">
        <f>IF('3. Lagging Indicators'!$D$39="","",'3. Lagging Indicators'!$D$39)</f>
        <v/>
      </c>
      <c r="AS46" s="313" t="str">
        <f>IF('3. Lagging Indicators'!$D$42="","",'3. Lagging Indicators'!$D$42)</f>
        <v/>
      </c>
      <c r="AT46" s="313" t="str">
        <f>IF('3. Lagging Indicators'!$D$43="","",'3. Lagging Indicators'!$D$43)</f>
        <v/>
      </c>
      <c r="AU46" s="313" t="str">
        <f>IF('3. Lagging Indicators'!$D$44="","",'3. Lagging Indicators'!$D$44)</f>
        <v/>
      </c>
      <c r="AV46" s="315" t="str">
        <f>IF('3. Lagging Indicators'!$D$45="","",'3. Lagging Indicators'!$D$45)</f>
        <v/>
      </c>
      <c r="AW46" s="320" t="str">
        <f>IF('3. Lagging Indicators'!$D$49="","",'3. Lagging Indicators'!$D$49)</f>
        <v/>
      </c>
      <c r="AX46" s="313" t="str">
        <f>IF('3. Lagging Indicators'!$D$50="","",'3. Lagging Indicators'!$D$50)</f>
        <v/>
      </c>
      <c r="AY46" s="313" t="str">
        <f>IF('3. Lagging Indicators'!$D$51="","",'3. Lagging Indicators'!$D$51)</f>
        <v/>
      </c>
      <c r="AZ46" s="313" t="str">
        <f>IF('3. Lagging Indicators'!$D$52="","",'3. Lagging Indicators'!$D$52)</f>
        <v/>
      </c>
      <c r="BA46" s="313" t="str">
        <f>IF('3. Lagging Indicators'!$D$53="","",'3. Lagging Indicators'!$D$53)</f>
        <v/>
      </c>
      <c r="BB46" s="313" t="str">
        <f>IF('3. Lagging Indicators'!$D$54="","",'3. Lagging Indicators'!$D$54)</f>
        <v/>
      </c>
      <c r="BC46" s="313" t="str">
        <f>IF('3. Lagging Indicators'!$D$55="","",'3. Lagging Indicators'!$D$55)</f>
        <v/>
      </c>
      <c r="BD46" s="313" t="str">
        <f>IF('3. Lagging Indicators'!$D$58="","",'3. Lagging Indicators'!$D$58)</f>
        <v/>
      </c>
      <c r="BE46" s="313" t="str">
        <f>IF('3. Lagging Indicators'!$D$61="","",'3. Lagging Indicators'!$D$61)</f>
        <v/>
      </c>
      <c r="BF46" s="315" t="str">
        <f>IF('3. Lagging Indicators'!$D$62="","",'3. Lagging Indicators'!$D$62)</f>
        <v/>
      </c>
      <c r="BG46" s="320" t="str">
        <f>IF('3. Lagging Indicators'!$D$66="","",'3. Lagging Indicators'!$D$66)</f>
        <v/>
      </c>
      <c r="BH46" s="313" t="str">
        <f>IF('3. Lagging Indicators'!$D$67="","",'3. Lagging Indicators'!$D$67)</f>
        <v/>
      </c>
      <c r="BI46" s="313" t="str">
        <f>IF('3. Lagging Indicators'!$D$68="","",'3. Lagging Indicators'!$D$68)</f>
        <v/>
      </c>
      <c r="BJ46" s="313" t="str">
        <f>IF('3. Lagging Indicators'!$D$69="","",'3. Lagging Indicators'!$D$69)</f>
        <v/>
      </c>
      <c r="BK46" s="315" t="str">
        <f>IF('3. Lagging Indicators'!$D$70="","",'3. Lagging Indicators'!$D$70)</f>
        <v/>
      </c>
      <c r="BL46" s="320" t="str">
        <f>IF('3. Lagging Indicators'!$D$74="","",'3. Lagging Indicators'!$D$74)</f>
        <v/>
      </c>
      <c r="BM46" s="313" t="str">
        <f>IF('3. Lagging Indicators'!$D$75="","",'3. Lagging Indicators'!$D$75)</f>
        <v/>
      </c>
      <c r="BN46" s="313" t="str">
        <f>IF('3. Lagging Indicators'!$D$76="","",'3. Lagging Indicators'!$D$76)</f>
        <v/>
      </c>
      <c r="BO46" s="313" t="str">
        <f>IF('3. Lagging Indicators'!$D$77="","",'3. Lagging Indicators'!$D$77)</f>
        <v/>
      </c>
      <c r="BP46" s="313" t="str">
        <f>IF('3. Lagging Indicators'!$D$78="","",'3. Lagging Indicators'!$D$78)</f>
        <v/>
      </c>
      <c r="BQ46" s="315" t="str">
        <f>IF('3. Lagging Indicators'!$D$79="","",'3. Lagging Indicators'!$D$79)</f>
        <v/>
      </c>
    </row>
    <row r="47" spans="1:98" ht="16.5" thickBot="1" x14ac:dyDescent="0.3">
      <c r="A47" s="268"/>
      <c r="B47" s="261"/>
    </row>
    <row r="48" spans="1:98" ht="16.5" thickTop="1" thickBot="1" x14ac:dyDescent="0.3"/>
    <row r="49" spans="1:32" s="295" customFormat="1" ht="27" thickTop="1" x14ac:dyDescent="0.25">
      <c r="A49" s="293" t="s">
        <v>977</v>
      </c>
      <c r="B49" s="294"/>
    </row>
    <row r="50" spans="1:32" ht="16.5" thickBot="1" x14ac:dyDescent="0.3">
      <c r="A50" s="276" t="s">
        <v>274</v>
      </c>
      <c r="B50" s="173"/>
      <c r="D50" s="284" t="s">
        <v>283</v>
      </c>
      <c r="E50" s="261"/>
    </row>
    <row r="51" spans="1:32" ht="16.5" thickTop="1" x14ac:dyDescent="0.25">
      <c r="A51" s="263" t="s">
        <v>794</v>
      </c>
      <c r="B51" s="311" t="s">
        <v>804</v>
      </c>
      <c r="C51" s="262" t="s">
        <v>277</v>
      </c>
      <c r="D51" s="263" t="s">
        <v>279</v>
      </c>
      <c r="E51" s="264" t="s">
        <v>281</v>
      </c>
      <c r="F51" s="262" t="s">
        <v>286</v>
      </c>
      <c r="G51" s="263" t="s">
        <v>288</v>
      </c>
      <c r="H51" s="263" t="s">
        <v>290</v>
      </c>
      <c r="I51" s="264" t="s">
        <v>292</v>
      </c>
      <c r="J51" s="263" t="s">
        <v>296</v>
      </c>
      <c r="K51" s="263" t="s">
        <v>298</v>
      </c>
      <c r="L51" s="263" t="s">
        <v>300</v>
      </c>
      <c r="M51" s="263" t="s">
        <v>302</v>
      </c>
      <c r="N51" s="263" t="s">
        <v>303</v>
      </c>
      <c r="O51" s="263" t="s">
        <v>305</v>
      </c>
      <c r="P51" s="263" t="s">
        <v>308</v>
      </c>
      <c r="Q51" s="263" t="s">
        <v>310</v>
      </c>
      <c r="R51" s="263" t="s">
        <v>311</v>
      </c>
      <c r="S51" s="263" t="s">
        <v>313</v>
      </c>
      <c r="T51" s="263" t="s">
        <v>315</v>
      </c>
      <c r="U51" s="263" t="s">
        <v>319</v>
      </c>
      <c r="V51" s="263" t="s">
        <v>321</v>
      </c>
      <c r="W51" s="263" t="s">
        <v>323</v>
      </c>
      <c r="X51" s="263" t="s">
        <v>325</v>
      </c>
      <c r="Y51" s="344" t="s">
        <v>594</v>
      </c>
      <c r="Z51" s="263" t="s">
        <v>327</v>
      </c>
      <c r="AA51" s="263" t="s">
        <v>329</v>
      </c>
      <c r="AB51" s="263" t="s">
        <v>331</v>
      </c>
      <c r="AC51" s="263" t="s">
        <v>333</v>
      </c>
      <c r="AD51" s="263" t="s">
        <v>335</v>
      </c>
      <c r="AE51" s="263" t="s">
        <v>337</v>
      </c>
      <c r="AF51" s="263" t="s">
        <v>339</v>
      </c>
    </row>
    <row r="52" spans="1:32" x14ac:dyDescent="0.25">
      <c r="A52" s="313" t="str">
        <f>IF('1. General Information'!$G$4="","",'1. General Information'!$G$4)</f>
        <v/>
      </c>
      <c r="B52" s="342" t="str">
        <f>IF('1. General Information'!$G$14="","",'1. General Information'!$G$14)</f>
        <v/>
      </c>
      <c r="C52" s="320" t="str">
        <f>IF('4. Leading Indicators'!$G$4="","",'4. Leading Indicators'!$G$4)</f>
        <v/>
      </c>
      <c r="D52" s="313" t="str">
        <f>IF('4. Leading Indicators'!$G$5="","",'4. Leading Indicators'!$G$5)</f>
        <v/>
      </c>
      <c r="E52" s="315" t="str">
        <f>IF('4. Leading Indicators'!$G$6="","",'4. Leading Indicators'!$G$6)</f>
        <v/>
      </c>
      <c r="F52" s="320" t="str">
        <f>IF('4. Leading Indicators'!$G$10="","",'4. Leading Indicators'!$G$10)</f>
        <v/>
      </c>
      <c r="G52" s="313" t="str">
        <f>IF('4. Leading Indicators'!$G$11="","",'4. Leading Indicators'!$G$11)</f>
        <v/>
      </c>
      <c r="H52" s="313" t="str">
        <f>IF('4. Leading Indicators'!$G$12="","",'4. Leading Indicators'!$G$12)</f>
        <v/>
      </c>
      <c r="I52" s="315" t="str">
        <f>IF('4. Leading Indicators'!$G$13="","",'4. Leading Indicators'!$G$13)</f>
        <v/>
      </c>
      <c r="J52" s="313" t="str">
        <f>IF('4. Leading Indicators'!$D$16="","",'4. Leading Indicators'!$D$16)</f>
        <v/>
      </c>
      <c r="K52" s="313" t="str">
        <f>IF('4. Leading Indicators'!$G$16="","",'4. Leading Indicators'!$G$16)</f>
        <v/>
      </c>
      <c r="L52" s="313" t="str">
        <f>IF('4. Leading Indicators'!$D$17="","",'4. Leading Indicators'!$D$17)</f>
        <v/>
      </c>
      <c r="M52" s="313" t="str">
        <f>IF('4. Leading Indicators'!$G$17="","",'4. Leading Indicators'!$G$17)</f>
        <v/>
      </c>
      <c r="N52" s="313" t="str">
        <f>IF('4. Leading Indicators'!$D$19="","",'4. Leading Indicators'!$D$19)</f>
        <v/>
      </c>
      <c r="O52" s="313" t="str">
        <f>IF('4. Leading Indicators'!$G$19="","",'4. Leading Indicators'!$G$19)</f>
        <v/>
      </c>
      <c r="P52" s="313" t="str">
        <f>IF('4. Leading Indicators'!$D$20="","",'4. Leading Indicators'!$D$20)</f>
        <v/>
      </c>
      <c r="Q52" s="313" t="str">
        <f>IF('4. Leading Indicators'!$G$20="","",'4. Leading Indicators'!$G$20)</f>
        <v/>
      </c>
      <c r="R52" s="313" t="str">
        <f>IF('4. Leading Indicators'!$G$21="","",'4. Leading Indicators'!$G$21)</f>
        <v/>
      </c>
      <c r="S52" s="313" t="str">
        <f>IF('4. Leading Indicators'!$G$22="","",'4. Leading Indicators'!$G$22)</f>
        <v/>
      </c>
      <c r="T52" s="313" t="str">
        <f>IF('4. Leading Indicators'!$G$23="","",'4. Leading Indicators'!$G$23)</f>
        <v/>
      </c>
      <c r="U52" s="313" t="str">
        <f>IF('4. Leading Indicators'!$G$26="","",'4. Leading Indicators'!$G$26)</f>
        <v/>
      </c>
      <c r="V52" s="313" t="str">
        <f>IF('4. Leading Indicators'!$G$27="","",'4. Leading Indicators'!$G$27)</f>
        <v/>
      </c>
      <c r="W52" s="313" t="str">
        <f>IF('4. Leading Indicators'!$G$28="","",'4. Leading Indicators'!$G$28)</f>
        <v/>
      </c>
      <c r="X52" s="313" t="str">
        <f>IF('4. Leading Indicators'!$G$29="","",'4. Leading Indicators'!$G$29)</f>
        <v/>
      </c>
      <c r="Y52" s="345"/>
      <c r="Z52" s="313" t="str">
        <f>IF('4. Leading Indicators'!$G$30="","",'4. Leading Indicators'!$G$30)</f>
        <v/>
      </c>
      <c r="AA52" s="313" t="str">
        <f>IF('4. Leading Indicators'!$G$31="","",'4. Leading Indicators'!$G$31)</f>
        <v/>
      </c>
      <c r="AB52" s="313" t="str">
        <f>IF('4. Leading Indicators'!$G$32="","",'4. Leading Indicators'!$G$32)</f>
        <v/>
      </c>
      <c r="AC52" s="313" t="str">
        <f>IF('4. Leading Indicators'!$G$33="","",'4. Leading Indicators'!$G$33)</f>
        <v/>
      </c>
      <c r="AD52" s="313" t="str">
        <f>IF('4. Leading Indicators'!$G$34="","",'4. Leading Indicators'!$G$34)</f>
        <v/>
      </c>
      <c r="AE52" s="313" t="str">
        <f>IF('4. Leading Indicators'!$G$35="","",'4. Leading Indicators'!$G$35)</f>
        <v/>
      </c>
      <c r="AF52" s="315" t="str">
        <f>IF('4. Leading Indicators'!$G$36="","",'4. Leading Indicators'!$G$36)</f>
        <v/>
      </c>
    </row>
    <row r="53" spans="1:32" ht="15.75" x14ac:dyDescent="0.25">
      <c r="A53" s="305"/>
      <c r="B53" s="265"/>
    </row>
    <row r="54" spans="1:32" ht="15.75" x14ac:dyDescent="0.25">
      <c r="A54" s="172"/>
      <c r="B54" s="173"/>
    </row>
    <row r="55" spans="1:32" ht="21" thickBot="1" x14ac:dyDescent="0.3">
      <c r="A55" s="306"/>
      <c r="B55" s="173"/>
    </row>
    <row r="56" spans="1:32" ht="27" thickTop="1" x14ac:dyDescent="0.25">
      <c r="A56" s="360" t="s">
        <v>978</v>
      </c>
      <c r="B56" s="361"/>
      <c r="C56" s="359"/>
      <c r="D56" s="359"/>
      <c r="E56" s="359"/>
      <c r="F56" s="359"/>
      <c r="G56" s="359"/>
    </row>
    <row r="57" spans="1:32" ht="15.75" x14ac:dyDescent="0.25">
      <c r="A57" s="356" t="s">
        <v>794</v>
      </c>
      <c r="B57" s="357" t="str">
        <f>IF('1. General Information'!$G$4="","",'1. General Information'!$G$4)</f>
        <v/>
      </c>
    </row>
    <row r="58" spans="1:32" ht="15.75" x14ac:dyDescent="0.25">
      <c r="A58" s="356" t="s">
        <v>804</v>
      </c>
      <c r="B58" s="358" t="str">
        <f>IF('1. General Information'!$G$14="","",'1. General Information'!$G$14)</f>
        <v/>
      </c>
      <c r="C58" s="254"/>
      <c r="D58" s="254"/>
      <c r="E58" s="254"/>
      <c r="F58" s="254"/>
      <c r="G58" s="254"/>
    </row>
    <row r="59" spans="1:32" ht="15.75" x14ac:dyDescent="0.25">
      <c r="A59" s="356" t="s">
        <v>103</v>
      </c>
      <c r="B59" s="357" t="str">
        <f>IF('1. General Information'!G54="","",'1. General Information'!G54)</f>
        <v/>
      </c>
    </row>
    <row r="60" spans="1:32" ht="15.75" x14ac:dyDescent="0.25">
      <c r="A60" s="356" t="s">
        <v>104</v>
      </c>
      <c r="B60" s="357" t="str">
        <f>IF('1. General Information'!G55="","",'1. General Information'!G55)</f>
        <v/>
      </c>
    </row>
    <row r="61" spans="1:32" ht="15.75" x14ac:dyDescent="0.25">
      <c r="A61" s="356" t="s">
        <v>105</v>
      </c>
      <c r="B61" s="357" t="str">
        <f>IF('1. General Information'!G56="","",'1. General Information'!G56)</f>
        <v/>
      </c>
      <c r="H61" s="307"/>
      <c r="I61" s="307"/>
      <c r="J61" s="307"/>
      <c r="K61" s="307"/>
      <c r="L61" s="307"/>
      <c r="M61" s="307"/>
      <c r="N61" s="307"/>
      <c r="O61" s="307"/>
      <c r="P61" s="307"/>
      <c r="Q61" s="307"/>
      <c r="R61" s="307"/>
      <c r="S61" s="307"/>
      <c r="T61" s="307"/>
      <c r="U61" s="307"/>
      <c r="V61" s="307"/>
      <c r="W61" s="307"/>
      <c r="X61" s="307"/>
      <c r="Y61" s="307"/>
      <c r="Z61" s="307"/>
      <c r="AA61" s="307"/>
      <c r="AB61" s="307"/>
      <c r="AC61" s="307"/>
      <c r="AD61" s="307"/>
      <c r="AE61" s="307"/>
    </row>
    <row r="62" spans="1:32" ht="15.75" x14ac:dyDescent="0.25">
      <c r="A62" s="356" t="s">
        <v>106</v>
      </c>
      <c r="B62" s="357" t="str">
        <f>IF('1. General Information'!G57="","",'1. General Information'!G57)</f>
        <v/>
      </c>
      <c r="H62" s="309"/>
      <c r="I62" s="303"/>
      <c r="J62" s="303"/>
      <c r="K62" s="303"/>
      <c r="N62" s="303"/>
      <c r="P62" s="308"/>
      <c r="Q62" s="308"/>
      <c r="R62" s="303"/>
      <c r="S62" s="309"/>
      <c r="T62" s="309"/>
      <c r="U62" s="303"/>
      <c r="V62" s="303"/>
      <c r="Y62" s="303"/>
      <c r="AA62" s="308"/>
    </row>
    <row r="63" spans="1:32" ht="15.75" x14ac:dyDescent="0.25">
      <c r="A63" s="356" t="s">
        <v>107</v>
      </c>
      <c r="B63" s="357" t="str">
        <f>IF('1. General Information'!G58="","",'1. General Information'!G58)</f>
        <v/>
      </c>
      <c r="H63" s="254"/>
      <c r="P63" s="253"/>
      <c r="Q63" s="253"/>
      <c r="S63" s="254"/>
      <c r="T63" s="254"/>
      <c r="AA63" s="253"/>
    </row>
    <row r="64" spans="1:32" ht="15.75" x14ac:dyDescent="0.25">
      <c r="A64" s="356">
        <v>6.1</v>
      </c>
      <c r="B64" s="357" t="str">
        <f>IF('1. General Information'!C61="","",'1. General Information'!C61)</f>
        <v/>
      </c>
      <c r="H64" s="309"/>
      <c r="I64" s="303"/>
      <c r="J64" s="303"/>
      <c r="K64" s="303"/>
      <c r="N64" s="303"/>
      <c r="P64" s="308"/>
      <c r="Q64" s="308"/>
      <c r="R64" s="303"/>
      <c r="S64" s="309"/>
      <c r="T64" s="309"/>
      <c r="U64" s="303"/>
      <c r="V64" s="303"/>
      <c r="Y64" s="303"/>
      <c r="AA64" s="308"/>
    </row>
    <row r="65" spans="1:34" ht="15.75" x14ac:dyDescent="0.25">
      <c r="A65" s="356" t="s">
        <v>109</v>
      </c>
      <c r="B65" s="357" t="str">
        <f>IF('1. General Information'!C62="","",'1. General Information'!C62)</f>
        <v/>
      </c>
      <c r="H65" s="254"/>
      <c r="P65" s="253"/>
      <c r="Q65" s="253"/>
      <c r="S65" s="254"/>
      <c r="T65" s="254"/>
      <c r="AA65" s="253"/>
    </row>
    <row r="66" spans="1:34" ht="15.75" x14ac:dyDescent="0.25">
      <c r="A66" s="356" t="s">
        <v>110</v>
      </c>
      <c r="B66" s="357" t="str">
        <f>IF('1. General Information'!C63="","",'1. General Information'!C63)</f>
        <v/>
      </c>
      <c r="H66" s="309"/>
      <c r="I66" s="303"/>
      <c r="J66" s="303"/>
      <c r="K66" s="303"/>
      <c r="N66" s="303"/>
      <c r="P66" s="308"/>
      <c r="Q66" s="308"/>
      <c r="R66" s="303"/>
      <c r="S66" s="309"/>
      <c r="T66" s="309"/>
      <c r="U66" s="303"/>
      <c r="V66" s="303"/>
      <c r="Y66" s="303"/>
      <c r="AA66" s="308"/>
    </row>
    <row r="67" spans="1:34" ht="15.75" x14ac:dyDescent="0.25">
      <c r="A67" s="356" t="s">
        <v>111</v>
      </c>
      <c r="B67" s="357" t="str">
        <f>IF('1. General Information'!C64="","",'1. General Information'!C64)</f>
        <v/>
      </c>
      <c r="H67" s="254"/>
      <c r="P67" s="253"/>
      <c r="Q67" s="253"/>
      <c r="S67" s="254"/>
      <c r="T67" s="254"/>
      <c r="AA67" s="253"/>
    </row>
    <row r="68" spans="1:34" ht="15.75" x14ac:dyDescent="0.25">
      <c r="A68" s="356" t="s">
        <v>112</v>
      </c>
      <c r="B68" s="357" t="str">
        <f>IF('1. General Information'!C65="","",'1. General Information'!C65)</f>
        <v/>
      </c>
      <c r="H68" s="309"/>
      <c r="I68" s="303"/>
      <c r="J68" s="303"/>
      <c r="K68" s="303"/>
      <c r="N68" s="303"/>
      <c r="P68" s="308"/>
      <c r="Q68" s="308"/>
      <c r="R68" s="303"/>
      <c r="S68" s="309"/>
      <c r="T68" s="309"/>
      <c r="U68" s="303"/>
      <c r="V68" s="303"/>
      <c r="Y68" s="303"/>
      <c r="AA68" s="308"/>
    </row>
    <row r="69" spans="1:34" ht="15.75" x14ac:dyDescent="0.25">
      <c r="A69" s="356" t="s">
        <v>133</v>
      </c>
      <c r="B69" s="357" t="str">
        <f>IF('2. Pavement Maintenance'!C19="","",'2. Pavement Maintenance'!C19)</f>
        <v/>
      </c>
      <c r="H69" s="254"/>
      <c r="P69" s="253"/>
      <c r="Q69" s="253"/>
      <c r="S69" s="254"/>
      <c r="T69" s="254"/>
      <c r="AA69" s="253"/>
    </row>
    <row r="70" spans="1:34" ht="15.75" x14ac:dyDescent="0.25">
      <c r="A70" s="356" t="s">
        <v>134</v>
      </c>
      <c r="B70" s="357" t="str">
        <f>IF('2. Pavement Maintenance'!C20="","",'2. Pavement Maintenance'!C20)</f>
        <v/>
      </c>
    </row>
    <row r="71" spans="1:34" ht="15.75" x14ac:dyDescent="0.25">
      <c r="A71" s="356" t="s">
        <v>135</v>
      </c>
      <c r="B71" s="357" t="str">
        <f>IF('2. Pavement Maintenance'!C21="","",'2. Pavement Maintenance'!C21)</f>
        <v/>
      </c>
    </row>
    <row r="72" spans="1:34" ht="15.75" x14ac:dyDescent="0.25">
      <c r="A72" s="356" t="s">
        <v>136</v>
      </c>
      <c r="B72" s="357" t="str">
        <f>IF('2. Pavement Maintenance'!C22="","",'2. Pavement Maintenance'!C22)</f>
        <v/>
      </c>
    </row>
    <row r="73" spans="1:34" ht="15.75" x14ac:dyDescent="0.25">
      <c r="A73" s="356" t="s">
        <v>137</v>
      </c>
      <c r="B73" s="357" t="str">
        <f>IF('2. Pavement Maintenance'!C23="","",'2. Pavement Maintenance'!C23)</f>
        <v/>
      </c>
    </row>
    <row r="74" spans="1:34" ht="15.75" x14ac:dyDescent="0.25">
      <c r="A74" s="356" t="s">
        <v>269</v>
      </c>
      <c r="B74" s="357" t="str">
        <f>IF('3. Lagging Indicators'!C82="","",'3. Lagging Indicators'!C82)</f>
        <v/>
      </c>
    </row>
    <row r="75" spans="1:34" ht="15.75" x14ac:dyDescent="0.25">
      <c r="A75" s="356" t="s">
        <v>270</v>
      </c>
      <c r="B75" s="357" t="str">
        <f>IF('3. Lagging Indicators'!C83="","",'3. Lagging Indicators'!C83)</f>
        <v/>
      </c>
      <c r="H75" s="304"/>
      <c r="I75" s="304"/>
      <c r="J75" s="304"/>
      <c r="K75" s="304"/>
      <c r="L75" s="304"/>
      <c r="M75" s="304"/>
      <c r="N75" s="304"/>
      <c r="O75" s="304"/>
      <c r="P75" s="304"/>
      <c r="Q75" s="304"/>
      <c r="R75" s="304"/>
      <c r="S75" s="304"/>
      <c r="T75" s="304"/>
      <c r="U75" s="304"/>
      <c r="V75" s="304"/>
      <c r="W75" s="304"/>
      <c r="X75" s="304"/>
      <c r="Y75" s="304"/>
      <c r="Z75" s="304"/>
      <c r="AA75" s="304"/>
      <c r="AB75" s="304"/>
      <c r="AC75" s="304"/>
      <c r="AD75" s="304"/>
      <c r="AE75" s="304"/>
      <c r="AF75" s="304"/>
      <c r="AG75" s="304"/>
      <c r="AH75" s="304"/>
    </row>
    <row r="76" spans="1:34" ht="15.75" x14ac:dyDescent="0.25">
      <c r="A76" s="356" t="s">
        <v>271</v>
      </c>
      <c r="B76" s="357" t="str">
        <f>IF('3. Lagging Indicators'!C84="","",'3. Lagging Indicators'!C84)</f>
        <v/>
      </c>
    </row>
    <row r="77" spans="1:34" ht="15.75" x14ac:dyDescent="0.25">
      <c r="A77" s="356" t="s">
        <v>272</v>
      </c>
      <c r="B77" s="357" t="str">
        <f>IF('3. Lagging Indicators'!C85="","",'3. Lagging Indicators'!C85)</f>
        <v/>
      </c>
    </row>
    <row r="78" spans="1:34" ht="15.75" x14ac:dyDescent="0.25">
      <c r="A78" s="356" t="s">
        <v>273</v>
      </c>
      <c r="B78" s="357" t="str">
        <f>IF('3. Lagging Indicators'!C86="","",'3. Lagging Indicators'!C86)</f>
        <v/>
      </c>
    </row>
    <row r="79" spans="1:34" ht="15.75" x14ac:dyDescent="0.25">
      <c r="A79" s="356" t="s">
        <v>342</v>
      </c>
      <c r="B79" s="357" t="str">
        <f>IF('4. Leading Indicators'!C40="","",'4. Leading Indicators'!C40)</f>
        <v/>
      </c>
    </row>
    <row r="80" spans="1:34" ht="15.75" x14ac:dyDescent="0.25">
      <c r="A80" s="356" t="s">
        <v>343</v>
      </c>
      <c r="B80" s="357" t="str">
        <f>IF('4. Leading Indicators'!C41="","",'4. Leading Indicators'!C41)</f>
        <v/>
      </c>
      <c r="H80" s="304"/>
      <c r="I80" s="304"/>
      <c r="J80" s="304"/>
      <c r="K80" s="304"/>
      <c r="L80" s="304"/>
      <c r="M80" s="304"/>
      <c r="N80" s="304"/>
      <c r="O80" s="304"/>
      <c r="P80" s="304"/>
      <c r="Q80" s="304"/>
      <c r="R80" s="304"/>
      <c r="S80" s="304"/>
      <c r="T80" s="304"/>
      <c r="U80" s="304"/>
      <c r="V80" s="304"/>
      <c r="W80" s="304"/>
      <c r="X80" s="304"/>
      <c r="Y80" s="304"/>
      <c r="Z80" s="304"/>
      <c r="AA80" s="304"/>
    </row>
    <row r="81" spans="1:21" ht="15.75" x14ac:dyDescent="0.25">
      <c r="A81" s="356" t="s">
        <v>344</v>
      </c>
      <c r="B81" s="357" t="str">
        <f>IF('4. Leading Indicators'!C42="","",'4. Leading Indicators'!C42)</f>
        <v/>
      </c>
    </row>
    <row r="82" spans="1:21" ht="15.75" x14ac:dyDescent="0.25">
      <c r="A82" s="356" t="s">
        <v>345</v>
      </c>
      <c r="B82" s="357" t="str">
        <f>IF('4. Leading Indicators'!C43="","",'4. Leading Indicators'!C43)</f>
        <v/>
      </c>
    </row>
    <row r="83" spans="1:21" ht="15.75" x14ac:dyDescent="0.25">
      <c r="A83" s="356" t="s">
        <v>346</v>
      </c>
      <c r="B83" s="357" t="str">
        <f>IF('4. Leading Indicators'!C44="","",'4. Leading Indicators'!C44)</f>
        <v/>
      </c>
    </row>
    <row r="85" spans="1:21" ht="15.75" x14ac:dyDescent="0.25">
      <c r="A85" s="276"/>
    </row>
    <row r="86" spans="1:21" x14ac:dyDescent="0.25">
      <c r="A86" s="304"/>
      <c r="B86" s="304"/>
      <c r="C86" s="304"/>
      <c r="D86" s="304"/>
      <c r="E86" s="304"/>
      <c r="F86" s="304"/>
      <c r="G86" s="304"/>
      <c r="H86" s="304"/>
      <c r="I86" s="304"/>
      <c r="J86" s="304"/>
      <c r="K86" s="304"/>
      <c r="L86" s="304"/>
      <c r="M86" s="304"/>
      <c r="N86" s="304"/>
      <c r="O86" s="304"/>
      <c r="P86" s="304"/>
      <c r="Q86" s="304"/>
    </row>
    <row r="87" spans="1:21" x14ac:dyDescent="0.25">
      <c r="D87" s="308"/>
      <c r="E87" s="303"/>
      <c r="F87" s="255"/>
      <c r="G87" s="255"/>
      <c r="I87" s="255"/>
      <c r="J87" s="255"/>
      <c r="K87" s="255"/>
      <c r="L87" s="255"/>
      <c r="M87" s="255"/>
    </row>
    <row r="91" spans="1:21" ht="15.75" x14ac:dyDescent="0.25">
      <c r="A91" s="276"/>
    </row>
    <row r="92" spans="1:21" ht="18" customHeight="1" x14ac:dyDescent="0.25">
      <c r="A92" s="304"/>
      <c r="B92" s="304"/>
      <c r="C92" s="304"/>
      <c r="D92" s="304"/>
      <c r="E92" s="304"/>
      <c r="F92" s="304"/>
      <c r="G92" s="304"/>
      <c r="H92" s="304"/>
      <c r="I92" s="304"/>
      <c r="J92" s="304"/>
      <c r="K92" s="304"/>
      <c r="L92" s="304"/>
      <c r="M92" s="304"/>
      <c r="N92" s="304"/>
      <c r="O92" s="304"/>
      <c r="P92" s="304"/>
      <c r="Q92" s="304"/>
      <c r="R92" s="304"/>
      <c r="S92" s="304"/>
      <c r="T92" s="304"/>
      <c r="U92" s="304"/>
    </row>
    <row r="93" spans="1:21" x14ac:dyDescent="0.25">
      <c r="D93" s="308"/>
      <c r="E93" s="303"/>
    </row>
    <row r="97" spans="1:11" ht="15.75" x14ac:dyDescent="0.25">
      <c r="A97" s="276"/>
    </row>
    <row r="98" spans="1:11" x14ac:dyDescent="0.25">
      <c r="A98" s="307"/>
      <c r="B98" s="307"/>
      <c r="C98" s="307"/>
      <c r="D98" s="307"/>
      <c r="E98" s="307"/>
      <c r="F98" s="307"/>
      <c r="G98" s="307"/>
      <c r="H98" s="307"/>
    </row>
    <row r="99" spans="1:11" x14ac:dyDescent="0.25">
      <c r="D99" s="308"/>
      <c r="E99" s="303"/>
      <c r="F99" s="255"/>
      <c r="G99" s="255"/>
    </row>
    <row r="102" spans="1:11" ht="15.75" x14ac:dyDescent="0.25">
      <c r="A102" s="276"/>
    </row>
    <row r="103" spans="1:11" ht="15.95" customHeight="1" x14ac:dyDescent="0.25">
      <c r="A103" s="307"/>
      <c r="B103" s="307"/>
      <c r="C103" s="307"/>
      <c r="D103" s="307"/>
      <c r="E103" s="307"/>
      <c r="F103" s="307"/>
      <c r="G103" s="307"/>
      <c r="H103" s="307"/>
      <c r="I103" s="307"/>
      <c r="J103" s="307"/>
      <c r="K103" s="307"/>
    </row>
    <row r="104" spans="1:11" x14ac:dyDescent="0.25">
      <c r="D104" s="308"/>
      <c r="E104" s="303"/>
      <c r="J104" s="255"/>
    </row>
    <row r="107" spans="1:11" ht="15.75" x14ac:dyDescent="0.25">
      <c r="A107" s="276"/>
    </row>
    <row r="108" spans="1:11" x14ac:dyDescent="0.25">
      <c r="A108" s="304"/>
      <c r="B108" s="304"/>
      <c r="C108" s="304"/>
      <c r="D108" s="304"/>
      <c r="E108" s="304"/>
      <c r="F108" s="304"/>
    </row>
    <row r="109" spans="1:11" x14ac:dyDescent="0.25">
      <c r="C109" s="308"/>
      <c r="D109" s="303"/>
      <c r="E109" s="283"/>
    </row>
    <row r="112" spans="1:11" ht="15.75" x14ac:dyDescent="0.25">
      <c r="A112" s="276"/>
    </row>
    <row r="113" spans="1:14" x14ac:dyDescent="0.25">
      <c r="A113" s="304"/>
      <c r="B113" s="304"/>
      <c r="C113" s="304"/>
      <c r="D113" s="304"/>
      <c r="E113" s="304"/>
      <c r="F113" s="304"/>
      <c r="G113" s="304"/>
      <c r="H113" s="304"/>
      <c r="I113" s="304"/>
      <c r="J113" s="304"/>
    </row>
    <row r="114" spans="1:14" x14ac:dyDescent="0.25">
      <c r="E114" s="308"/>
      <c r="F114" s="303"/>
    </row>
    <row r="115" spans="1:14" x14ac:dyDescent="0.25">
      <c r="E115" s="308"/>
      <c r="F115" s="303"/>
      <c r="G115" s="255"/>
    </row>
    <row r="116" spans="1:14" x14ac:dyDescent="0.25">
      <c r="E116" s="308"/>
      <c r="F116" s="303"/>
      <c r="G116" s="255"/>
    </row>
    <row r="117" spans="1:14" x14ac:dyDescent="0.25">
      <c r="E117" s="308"/>
      <c r="F117" s="303"/>
      <c r="G117" s="255"/>
    </row>
    <row r="118" spans="1:14" x14ac:dyDescent="0.25">
      <c r="E118" s="308"/>
      <c r="F118" s="303"/>
      <c r="M118" s="310"/>
      <c r="N118" s="310"/>
    </row>
    <row r="119" spans="1:14" x14ac:dyDescent="0.25">
      <c r="E119" s="308"/>
      <c r="F119" s="303"/>
      <c r="M119" s="303"/>
      <c r="N119" s="303"/>
    </row>
    <row r="120" spans="1:14" x14ac:dyDescent="0.25">
      <c r="E120" s="308"/>
      <c r="F120" s="303"/>
    </row>
    <row r="121" spans="1:14" x14ac:dyDescent="0.25">
      <c r="E121" s="308"/>
      <c r="F121" s="303"/>
      <c r="M121" s="303"/>
      <c r="N121" s="303"/>
    </row>
    <row r="122" spans="1:14" x14ac:dyDescent="0.25">
      <c r="E122" s="308"/>
      <c r="F122" s="303"/>
    </row>
    <row r="123" spans="1:14" x14ac:dyDescent="0.25">
      <c r="E123" s="308"/>
      <c r="F123" s="303"/>
      <c r="M123" s="303"/>
      <c r="N123" s="303"/>
    </row>
    <row r="124" spans="1:14" x14ac:dyDescent="0.25">
      <c r="E124" s="308"/>
      <c r="F124" s="303"/>
      <c r="G124" s="255"/>
    </row>
    <row r="125" spans="1:14" x14ac:dyDescent="0.25">
      <c r="E125" s="308"/>
      <c r="F125" s="303"/>
      <c r="G125" s="255"/>
      <c r="M125" s="303"/>
      <c r="N125" s="303"/>
    </row>
    <row r="126" spans="1:14" x14ac:dyDescent="0.25">
      <c r="E126" s="308"/>
      <c r="F126" s="303"/>
    </row>
    <row r="127" spans="1:14" x14ac:dyDescent="0.25">
      <c r="E127" s="308"/>
      <c r="F127" s="303"/>
      <c r="G127" s="255"/>
      <c r="M127" s="303"/>
      <c r="N127" s="303"/>
    </row>
    <row r="128" spans="1:14" x14ac:dyDescent="0.25">
      <c r="E128" s="308"/>
      <c r="F128" s="303"/>
      <c r="G128" s="255"/>
    </row>
    <row r="129" spans="5:14" x14ac:dyDescent="0.25">
      <c r="E129" s="308"/>
      <c r="F129" s="303"/>
      <c r="G129" s="255"/>
      <c r="M129" s="303"/>
      <c r="N129" s="303"/>
    </row>
    <row r="130" spans="5:14" x14ac:dyDescent="0.25">
      <c r="E130" s="308"/>
      <c r="F130" s="303"/>
      <c r="G130" s="255"/>
    </row>
    <row r="131" spans="5:14" x14ac:dyDescent="0.25">
      <c r="E131" s="308"/>
      <c r="F131" s="303"/>
      <c r="G131" s="255"/>
      <c r="M131" s="303"/>
      <c r="N131" s="303"/>
    </row>
    <row r="132" spans="5:14" x14ac:dyDescent="0.25">
      <c r="E132" s="308"/>
      <c r="F132" s="303"/>
      <c r="G132" s="255"/>
    </row>
    <row r="133" spans="5:14" x14ac:dyDescent="0.25">
      <c r="E133" s="308"/>
      <c r="F133" s="303"/>
      <c r="M133" s="303"/>
      <c r="N133" s="303"/>
    </row>
    <row r="134" spans="5:14" x14ac:dyDescent="0.25">
      <c r="E134" s="308"/>
      <c r="F134" s="303"/>
      <c r="G134" s="255"/>
    </row>
    <row r="135" spans="5:14" x14ac:dyDescent="0.25">
      <c r="E135" s="308"/>
      <c r="F135" s="303"/>
      <c r="G135" s="255"/>
      <c r="M135" s="303"/>
      <c r="N135" s="303"/>
    </row>
    <row r="136" spans="5:14" x14ac:dyDescent="0.25">
      <c r="E136" s="308"/>
      <c r="F136" s="303"/>
      <c r="G136" s="255"/>
    </row>
    <row r="137" spans="5:14" x14ac:dyDescent="0.25">
      <c r="E137" s="308"/>
      <c r="F137" s="303"/>
      <c r="M137" s="303"/>
      <c r="N137" s="303"/>
    </row>
    <row r="138" spans="5:14" x14ac:dyDescent="0.25">
      <c r="E138" s="308"/>
      <c r="F138" s="303"/>
      <c r="G138" s="255"/>
    </row>
    <row r="139" spans="5:14" x14ac:dyDescent="0.25">
      <c r="E139" s="308"/>
      <c r="F139" s="303"/>
      <c r="M139" s="303"/>
      <c r="N139" s="303"/>
    </row>
    <row r="140" spans="5:14" x14ac:dyDescent="0.25">
      <c r="E140" s="308"/>
      <c r="F140" s="303"/>
    </row>
    <row r="141" spans="5:14" x14ac:dyDescent="0.25">
      <c r="E141" s="308"/>
      <c r="F141" s="303"/>
      <c r="M141" s="303"/>
      <c r="N141" s="303"/>
    </row>
    <row r="142" spans="5:14" x14ac:dyDescent="0.25">
      <c r="E142" s="308"/>
      <c r="F142" s="303"/>
    </row>
    <row r="143" spans="5:14" x14ac:dyDescent="0.25">
      <c r="E143" s="308"/>
      <c r="F143" s="303"/>
      <c r="M143" s="303"/>
      <c r="N143" s="303"/>
    </row>
    <row r="144" spans="5:14" x14ac:dyDescent="0.25">
      <c r="E144" s="308"/>
      <c r="F144" s="303"/>
    </row>
    <row r="145" spans="5:14" x14ac:dyDescent="0.25">
      <c r="E145" s="308"/>
      <c r="F145" s="303"/>
      <c r="G145" s="255"/>
      <c r="M145" s="303"/>
      <c r="N145" s="303"/>
    </row>
    <row r="146" spans="5:14" x14ac:dyDescent="0.25">
      <c r="E146" s="308"/>
      <c r="F146" s="303"/>
    </row>
    <row r="147" spans="5:14" x14ac:dyDescent="0.25">
      <c r="E147" s="308"/>
      <c r="F147" s="303"/>
      <c r="M147" s="303"/>
      <c r="N147" s="303"/>
    </row>
    <row r="148" spans="5:14" x14ac:dyDescent="0.25">
      <c r="E148" s="308"/>
      <c r="F148" s="303"/>
    </row>
    <row r="149" spans="5:14" x14ac:dyDescent="0.25">
      <c r="E149" s="308"/>
      <c r="F149" s="303"/>
      <c r="M149" s="303"/>
      <c r="N149" s="303"/>
    </row>
    <row r="150" spans="5:14" x14ac:dyDescent="0.25">
      <c r="E150" s="308"/>
      <c r="F150" s="303"/>
    </row>
    <row r="151" spans="5:14" x14ac:dyDescent="0.25">
      <c r="E151" s="308"/>
      <c r="F151" s="303"/>
      <c r="M151" s="303"/>
      <c r="N151" s="303"/>
    </row>
    <row r="152" spans="5:14" x14ac:dyDescent="0.25">
      <c r="E152" s="308"/>
      <c r="F152" s="303"/>
    </row>
    <row r="153" spans="5:14" x14ac:dyDescent="0.25">
      <c r="E153" s="308"/>
      <c r="F153" s="303"/>
      <c r="M153" s="303"/>
      <c r="N153" s="303"/>
    </row>
    <row r="154" spans="5:14" x14ac:dyDescent="0.25">
      <c r="E154" s="308"/>
      <c r="F154" s="303"/>
    </row>
    <row r="155" spans="5:14" x14ac:dyDescent="0.25">
      <c r="E155" s="308"/>
      <c r="F155" s="303"/>
      <c r="M155" s="303"/>
      <c r="N155" s="303"/>
    </row>
    <row r="156" spans="5:14" x14ac:dyDescent="0.25">
      <c r="E156" s="308"/>
      <c r="F156" s="303"/>
    </row>
    <row r="157" spans="5:14" x14ac:dyDescent="0.25">
      <c r="E157" s="308"/>
      <c r="F157" s="303"/>
      <c r="M157" s="303"/>
      <c r="N157" s="303"/>
    </row>
    <row r="158" spans="5:14" x14ac:dyDescent="0.25">
      <c r="E158" s="308"/>
      <c r="F158" s="303"/>
    </row>
    <row r="159" spans="5:14" x14ac:dyDescent="0.25">
      <c r="E159" s="308"/>
      <c r="F159" s="303"/>
      <c r="M159" s="303"/>
      <c r="N159" s="303"/>
    </row>
    <row r="160" spans="5:14" x14ac:dyDescent="0.25">
      <c r="E160" s="308"/>
      <c r="F160" s="303"/>
    </row>
    <row r="161" spans="5:14" x14ac:dyDescent="0.25">
      <c r="E161" s="308"/>
      <c r="F161" s="303"/>
      <c r="M161" s="303"/>
      <c r="N161" s="303"/>
    </row>
    <row r="162" spans="5:14" x14ac:dyDescent="0.25">
      <c r="E162" s="308"/>
      <c r="F162" s="303"/>
    </row>
    <row r="163" spans="5:14" x14ac:dyDescent="0.25">
      <c r="E163" s="308"/>
      <c r="F163" s="303"/>
      <c r="M163" s="303"/>
      <c r="N163" s="303"/>
    </row>
    <row r="164" spans="5:14" x14ac:dyDescent="0.25">
      <c r="E164" s="308"/>
      <c r="F164" s="303"/>
    </row>
    <row r="165" spans="5:14" x14ac:dyDescent="0.25">
      <c r="E165" s="308"/>
      <c r="F165" s="303"/>
      <c r="M165" s="303"/>
      <c r="N165" s="303"/>
    </row>
    <row r="166" spans="5:14" x14ac:dyDescent="0.25">
      <c r="E166" s="308"/>
      <c r="F166" s="303"/>
    </row>
    <row r="167" spans="5:14" x14ac:dyDescent="0.25">
      <c r="E167" s="308"/>
      <c r="F167" s="303"/>
      <c r="M167" s="303"/>
      <c r="N167" s="303"/>
    </row>
    <row r="168" spans="5:14" x14ac:dyDescent="0.25">
      <c r="E168" s="308"/>
      <c r="F168" s="303"/>
    </row>
    <row r="169" spans="5:14" x14ac:dyDescent="0.25">
      <c r="E169" s="308"/>
      <c r="F169" s="303"/>
      <c r="M169" s="303"/>
      <c r="N169" s="303"/>
    </row>
    <row r="170" spans="5:14" x14ac:dyDescent="0.25">
      <c r="E170" s="308"/>
      <c r="F170" s="303"/>
    </row>
    <row r="171" spans="5:14" x14ac:dyDescent="0.25">
      <c r="E171" s="308"/>
      <c r="F171" s="303"/>
      <c r="M171" s="303"/>
      <c r="N171" s="303"/>
    </row>
    <row r="172" spans="5:14" x14ac:dyDescent="0.25">
      <c r="E172" s="308"/>
      <c r="F172" s="303"/>
    </row>
    <row r="173" spans="5:14" x14ac:dyDescent="0.25">
      <c r="E173" s="308"/>
      <c r="F173" s="303"/>
      <c r="M173" s="303"/>
      <c r="N173" s="303"/>
    </row>
    <row r="174" spans="5:14" x14ac:dyDescent="0.25">
      <c r="E174" s="308"/>
      <c r="F174" s="303"/>
    </row>
    <row r="175" spans="5:14" x14ac:dyDescent="0.25">
      <c r="E175" s="308"/>
      <c r="F175" s="303"/>
      <c r="M175" s="303"/>
      <c r="N175" s="303"/>
    </row>
    <row r="176" spans="5:14" x14ac:dyDescent="0.25">
      <c r="E176" s="308"/>
      <c r="F176" s="303"/>
    </row>
    <row r="177" spans="5:14" x14ac:dyDescent="0.25">
      <c r="E177" s="308"/>
      <c r="F177" s="303"/>
      <c r="M177" s="303"/>
      <c r="N177" s="303"/>
    </row>
    <row r="178" spans="5:14" x14ac:dyDescent="0.25">
      <c r="E178" s="308"/>
      <c r="F178" s="303"/>
    </row>
    <row r="179" spans="5:14" x14ac:dyDescent="0.25">
      <c r="E179" s="308"/>
      <c r="F179" s="303"/>
      <c r="M179" s="303"/>
      <c r="N179" s="303"/>
    </row>
    <row r="180" spans="5:14" x14ac:dyDescent="0.25">
      <c r="E180" s="308"/>
      <c r="F180" s="303"/>
    </row>
    <row r="181" spans="5:14" x14ac:dyDescent="0.25">
      <c r="E181" s="308"/>
      <c r="F181" s="303"/>
      <c r="M181" s="303"/>
      <c r="N181" s="303"/>
    </row>
    <row r="182" spans="5:14" x14ac:dyDescent="0.25">
      <c r="E182" s="308"/>
      <c r="F182" s="303"/>
    </row>
    <row r="183" spans="5:14" x14ac:dyDescent="0.25">
      <c r="E183" s="308"/>
      <c r="F183" s="303"/>
      <c r="M183" s="303"/>
      <c r="N183" s="303"/>
    </row>
    <row r="184" spans="5:14" x14ac:dyDescent="0.25">
      <c r="E184" s="308"/>
      <c r="F184" s="303"/>
    </row>
    <row r="185" spans="5:14" x14ac:dyDescent="0.25">
      <c r="E185" s="308"/>
      <c r="F185" s="303"/>
      <c r="M185" s="303"/>
      <c r="N185" s="303"/>
    </row>
    <row r="186" spans="5:14" x14ac:dyDescent="0.25">
      <c r="E186" s="308"/>
      <c r="F186" s="303"/>
    </row>
    <row r="187" spans="5:14" x14ac:dyDescent="0.25">
      <c r="E187" s="308"/>
      <c r="F187" s="303"/>
      <c r="M187" s="303"/>
      <c r="N187" s="303"/>
    </row>
    <row r="188" spans="5:14" x14ac:dyDescent="0.25">
      <c r="E188" s="308"/>
      <c r="F188" s="303"/>
    </row>
    <row r="189" spans="5:14" x14ac:dyDescent="0.25">
      <c r="E189" s="308"/>
      <c r="F189" s="303"/>
      <c r="M189" s="303"/>
      <c r="N189" s="303"/>
    </row>
    <row r="190" spans="5:14" x14ac:dyDescent="0.25">
      <c r="E190" s="308"/>
      <c r="F190" s="303"/>
    </row>
    <row r="191" spans="5:14" x14ac:dyDescent="0.25">
      <c r="E191" s="308"/>
      <c r="F191" s="303"/>
      <c r="M191" s="303"/>
      <c r="N191" s="303"/>
    </row>
    <row r="192" spans="5:14" x14ac:dyDescent="0.25">
      <c r="E192" s="308"/>
      <c r="F192" s="303"/>
    </row>
    <row r="193" spans="5:14" x14ac:dyDescent="0.25">
      <c r="E193" s="308"/>
      <c r="F193" s="303"/>
      <c r="M193" s="303"/>
      <c r="N193" s="303"/>
    </row>
    <row r="194" spans="5:14" x14ac:dyDescent="0.25">
      <c r="E194" s="308"/>
      <c r="F194" s="303"/>
    </row>
    <row r="195" spans="5:14" x14ac:dyDescent="0.25">
      <c r="E195" s="308"/>
      <c r="F195" s="303"/>
      <c r="M195" s="303"/>
      <c r="N195" s="303"/>
    </row>
    <row r="196" spans="5:14" x14ac:dyDescent="0.25">
      <c r="E196" s="308"/>
      <c r="F196" s="303"/>
    </row>
    <row r="197" spans="5:14" x14ac:dyDescent="0.25">
      <c r="E197" s="308"/>
      <c r="F197" s="303"/>
      <c r="M197" s="303"/>
      <c r="N197" s="303"/>
    </row>
    <row r="198" spans="5:14" x14ac:dyDescent="0.25">
      <c r="E198" s="308"/>
      <c r="F198" s="303"/>
    </row>
    <row r="199" spans="5:14" x14ac:dyDescent="0.25">
      <c r="E199" s="308"/>
      <c r="F199" s="303"/>
      <c r="M199" s="303"/>
      <c r="N199" s="303"/>
    </row>
    <row r="200" spans="5:14" x14ac:dyDescent="0.25">
      <c r="E200" s="308"/>
      <c r="F200" s="303"/>
    </row>
    <row r="201" spans="5:14" x14ac:dyDescent="0.25">
      <c r="E201" s="308"/>
      <c r="F201" s="303"/>
      <c r="M201" s="303"/>
      <c r="N201" s="303"/>
    </row>
    <row r="202" spans="5:14" x14ac:dyDescent="0.25">
      <c r="E202" s="308"/>
      <c r="F202" s="303"/>
    </row>
    <row r="203" spans="5:14" x14ac:dyDescent="0.25">
      <c r="E203" s="308"/>
      <c r="F203" s="303"/>
      <c r="M203" s="303"/>
      <c r="N203" s="303"/>
    </row>
    <row r="204" spans="5:14" x14ac:dyDescent="0.25">
      <c r="E204" s="308"/>
      <c r="F204" s="303"/>
    </row>
    <row r="205" spans="5:14" x14ac:dyDescent="0.25">
      <c r="E205" s="308"/>
      <c r="F205" s="303"/>
      <c r="M205" s="303"/>
      <c r="N205" s="303"/>
    </row>
    <row r="206" spans="5:14" x14ac:dyDescent="0.25">
      <c r="E206" s="308"/>
      <c r="F206" s="303"/>
    </row>
    <row r="207" spans="5:14" x14ac:dyDescent="0.25">
      <c r="E207" s="308"/>
      <c r="F207" s="303"/>
      <c r="M207" s="303"/>
      <c r="N207" s="303"/>
    </row>
    <row r="208" spans="5:14" x14ac:dyDescent="0.25">
      <c r="E208" s="308"/>
      <c r="F208" s="303"/>
    </row>
    <row r="209" spans="5:14" x14ac:dyDescent="0.25">
      <c r="E209" s="308"/>
      <c r="F209" s="303"/>
      <c r="M209" s="303"/>
      <c r="N209" s="303"/>
    </row>
    <row r="211" spans="5:14" x14ac:dyDescent="0.25">
      <c r="M211" s="303"/>
      <c r="N211" s="303"/>
    </row>
    <row r="213" spans="5:14" x14ac:dyDescent="0.25">
      <c r="M213" s="303"/>
      <c r="N213" s="303"/>
    </row>
  </sheetData>
  <phoneticPr fontId="3" type="noConversion"/>
  <pageMargins left="0.7" right="0.7" top="0.75" bottom="0.75" header="0.3" footer="0.3"/>
  <ignoredErrors>
    <ignoredError sqref="C9 C11 C13 C15 C17 C19 C21 C23" numberStoredAsText="1"/>
  </ignoredErrors>
  <tableParts count="16">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item1.xml><?xml version="1.0" encoding="utf-8"?>
<XMLData TextToDisplay="%DOCUMENTGUID%">{00000000-0000-0000-0000-000000000000}</XMLData>
</file>

<file path=customXml/item2.xml><?xml version="1.0" encoding="utf-8"?>
<XMLData TextToDisplay="%USERNAME%">ahmet.avanoglu</XMLData>
</file>

<file path=customXml/item3.xml><?xml version="1.0" encoding="utf-8"?>
<ct:contentTypeSchema xmlns:ct="http://schemas.microsoft.com/office/2006/metadata/contentType" xmlns:ma="http://schemas.microsoft.com/office/2006/metadata/properties/metaAttributes" ct:_="" ma:_="" ma:contentTypeName="Document" ma:contentTypeID="0x01010063F34022D57E5444B4FDEB785D3A981B" ma:contentTypeVersion="18" ma:contentTypeDescription="Create a new document." ma:contentTypeScope="" ma:versionID="7fb4854a5248686128ebbf7909b547ad">
  <xsd:schema xmlns:xsd="http://www.w3.org/2001/XMLSchema" xmlns:xs="http://www.w3.org/2001/XMLSchema" xmlns:p="http://schemas.microsoft.com/office/2006/metadata/properties" xmlns:ns2="54256bbe-3bf5-4476-a902-70c57c62431e" xmlns:ns3="1334ea3d-7bb0-4e17-9f50-e9e6b63b245c" targetNamespace="http://schemas.microsoft.com/office/2006/metadata/properties" ma:root="true" ma:fieldsID="31246f4046ae617acafba51c1e351d5d" ns2:_="" ns3:_="">
    <xsd:import namespace="54256bbe-3bf5-4476-a902-70c57c62431e"/>
    <xsd:import namespace="1334ea3d-7bb0-4e17-9f50-e9e6b63b245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56bbe-3bf5-4476-a902-70c57c6243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fb7d14e-1837-470a-bc38-5fb76d3db3c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34ea3d-7bb0-4e17-9f50-e9e6b63b245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ab5e646-a6aa-4d43-8c5b-1324ce0f5d89}" ma:internalName="TaxCatchAll" ma:showField="CatchAllData" ma:web="1334ea3d-7bb0-4e17-9f50-e9e6b63b24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sisl xmlns:xsd="http://www.w3.org/2001/XMLSchema" xmlns:xsi="http://www.w3.org/2001/XMLSchema-instance" xmlns="http://www.boldonjames.com/2008/01/sie/internal/label" sislVersion="0" policy="385be722-8b42-4537-930a-df1efbfec83a" origin="userSelected">
  <element uid="id_classification_nonbusiness" value=""/>
</sisl>
</file>

<file path=customXml/item6.xml><?xml version="1.0" encoding="utf-8"?>
<XMLData TextToDisplay="%EMAILADDRESS%">ahmet.avanoglu@igairport.aero</XMLData>
</file>

<file path=customXml/item7.xml><?xml version="1.0" encoding="utf-8"?>
<XMLData TextToDisplay="%HOSTNAME%">DSK-0000333.igairport.aero</XMLData>
</file>

<file path=customXml/item8.xml><?xml version="1.0" encoding="utf-8"?>
<XMLData TextToDisplay="%CLASSIFICATIONDATETIME%">06:40 26/10/2020</XMLData>
</file>

<file path=customXml/item9.xml><?xml version="1.0" encoding="utf-8"?>
<XMLData TextToDisplay="RightsWATCHMark">4|IGA-IGA-Bölüme Özel / Classified|{00000000-0000-0000-0000-000000000000}</XMLData>
</file>

<file path=customXml/item10.xml><?xml version="1.0" encoding="utf-8"?>
<p:properties xmlns:p="http://schemas.microsoft.com/office/2006/metadata/properties" xmlns:xsi="http://www.w3.org/2001/XMLSchema-instance" xmlns:pc="http://schemas.microsoft.com/office/infopath/2007/PartnerControls">
  <documentManagement>
    <TaxCatchAll xmlns="1334ea3d-7bb0-4e17-9f50-e9e6b63b245c" xsi:nil="true"/>
    <lcf76f155ced4ddcb4097134ff3c332f xmlns="54256bbe-3bf5-4476-a902-70c57c62431e">
      <Terms xmlns="http://schemas.microsoft.com/office/infopath/2007/PartnerControls"/>
    </lcf76f155ced4ddcb4097134ff3c332f>
    <SharedWithUsers xmlns="1334ea3d-7bb0-4e17-9f50-e9e6b63b245c">
      <UserInfo>
        <DisplayName>Ayhan Demir</DisplayName>
        <AccountId>210</AccountId>
        <AccountType/>
      </UserInfo>
      <UserInfo>
        <DisplayName>Saeid Vatankhah Torbehbar</DisplayName>
        <AccountId>202</AccountId>
        <AccountType/>
      </UserInfo>
      <UserInfo>
        <DisplayName>Juan Manuel Manriquez</DisplayName>
        <AccountId>15</AccountId>
        <AccountType/>
      </UserInfo>
      <UserInfo>
        <DisplayName>Thomas Romig</DisplayName>
        <AccountId>13</AccountId>
        <AccountType/>
      </UserInfo>
    </SharedWithUsers>
  </documentManagement>
</p:properties>
</file>

<file path=customXml/itemProps1.xml><?xml version="1.0" encoding="utf-8"?>
<ds:datastoreItem xmlns:ds="http://schemas.openxmlformats.org/officeDocument/2006/customXml" ds:itemID="{33883390-B66F-4A02-BF19-14221C2D0AFD}">
  <ds:schemaRefs/>
</ds:datastoreItem>
</file>

<file path=customXml/itemProps2.xml><?xml version="1.0" encoding="utf-8"?>
<ds:datastoreItem xmlns:ds="http://schemas.openxmlformats.org/officeDocument/2006/customXml" ds:itemID="{4C7EF04C-A6B5-428F-BD64-398B483505DA}">
  <ds:schemaRefs/>
</ds:datastoreItem>
</file>

<file path=customXml/itemProps3.xml><?xml version="1.0" encoding="utf-8"?>
<ds:datastoreItem xmlns:ds="http://schemas.openxmlformats.org/officeDocument/2006/customXml" ds:itemID="{F941D9E7-7C12-4DF3-9565-AE99896EC3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56bbe-3bf5-4476-a902-70c57c62431e"/>
    <ds:schemaRef ds:uri="1334ea3d-7bb0-4e17-9f50-e9e6b63b24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27CAE79-EC83-491F-9F11-EE71847A15D5}">
  <ds:schemaRefs>
    <ds:schemaRef ds:uri="http://schemas.microsoft.com/sharepoint/v3/contenttype/forms"/>
  </ds:schemaRefs>
</ds:datastoreItem>
</file>

<file path=customXml/itemProps5.xml><?xml version="1.0" encoding="utf-8"?>
<ds:datastoreItem xmlns:ds="http://schemas.openxmlformats.org/officeDocument/2006/customXml" ds:itemID="{732DBFAC-8F7B-4F24-B9BB-271FFD6B3C6F}">
  <ds:schemaRefs>
    <ds:schemaRef ds:uri="http://www.w3.org/2001/XMLSchema"/>
    <ds:schemaRef ds:uri="http://www.boldonjames.com/2008/01/sie/internal/label"/>
  </ds:schemaRefs>
</ds:datastoreItem>
</file>

<file path=customXml/itemProps6.xml><?xml version="1.0" encoding="utf-8"?>
<ds:datastoreItem xmlns:ds="http://schemas.openxmlformats.org/officeDocument/2006/customXml" ds:itemID="{1DD238DC-F655-48EF-BE45-18DDD563CD38}">
  <ds:schemaRefs/>
</ds:datastoreItem>
</file>

<file path=customXml/itemProps7.xml><?xml version="1.0" encoding="utf-8"?>
<ds:datastoreItem xmlns:ds="http://schemas.openxmlformats.org/officeDocument/2006/customXml" ds:itemID="{5BECCD5D-159C-4731-AE15-1ED03FB5BE94}">
  <ds:schemaRefs/>
</ds:datastoreItem>
</file>

<file path=customXml/itemProps8.xml><?xml version="1.0" encoding="utf-8"?>
<ds:datastoreItem xmlns:ds="http://schemas.openxmlformats.org/officeDocument/2006/customXml" ds:itemID="{B2B37ED2-AFC0-431E-824B-F3A24B30EC3E}">
  <ds:schemaRefs/>
</ds:datastoreItem>
</file>

<file path=customXml/itemProps9.xml><?xml version="1.0" encoding="utf-8"?>
<ds:datastoreItem xmlns:ds="http://schemas.openxmlformats.org/officeDocument/2006/customXml" ds:itemID="{21D0D9C3-BE93-4B68-8E90-5AC10F81D71C}">
  <ds:schemaRefs/>
</ds:datastoreItem>
</file>

<file path=customXml/itemProps10.xml><?xml version="1.0" encoding="utf-8"?>
<ds:datastoreItem xmlns:ds="http://schemas.openxmlformats.org/officeDocument/2006/customXml" ds:itemID="{31205E9B-5DF6-4178-970D-E6EBDA1BEB93}">
  <ds:schemaRefs>
    <ds:schemaRef ds:uri="http://schemas.microsoft.com/office/2006/documentManagement/types"/>
    <ds:schemaRef ds:uri="http://purl.org/dc/dcmitype/"/>
    <ds:schemaRef ds:uri="54256bbe-3bf5-4476-a902-70c57c62431e"/>
    <ds:schemaRef ds:uri="http://www.w3.org/XML/1998/namespace"/>
    <ds:schemaRef ds:uri="http://purl.org/dc/terms/"/>
    <ds:schemaRef ds:uri="http://schemas.microsoft.com/office/infopath/2007/PartnerControls"/>
    <ds:schemaRef ds:uri="http://purl.org/dc/elements/1.1/"/>
    <ds:schemaRef ds:uri="http://schemas.openxmlformats.org/package/2006/metadata/core-properties"/>
    <ds:schemaRef ds:uri="1334ea3d-7bb0-4e17-9f50-e9e6b63b245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26</vt:i4>
      </vt:variant>
    </vt:vector>
  </HeadingPairs>
  <TitlesOfParts>
    <vt:vector size="34" baseType="lpstr">
      <vt:lpstr>Introduction &amp; User Guide</vt:lpstr>
      <vt:lpstr>1. General Information</vt:lpstr>
      <vt:lpstr>2. Pavement Maintenance</vt:lpstr>
      <vt:lpstr>3. Lagging Indicators</vt:lpstr>
      <vt:lpstr>4. Leading Indicators</vt:lpstr>
      <vt:lpstr>Definitions</vt:lpstr>
      <vt:lpstr>Data_Validation</vt:lpstr>
      <vt:lpstr>Consolidated_Data</vt:lpstr>
      <vt:lpstr>_3.1</vt:lpstr>
      <vt:lpstr>ACI_Regions</vt:lpstr>
      <vt:lpstr>ADP</vt:lpstr>
      <vt:lpstr>Aircraft_Type</vt:lpstr>
      <vt:lpstr>Aircraft_Types</vt:lpstr>
      <vt:lpstr>Airlines_Disabled</vt:lpstr>
      <vt:lpstr>Airside_training</vt:lpstr>
      <vt:lpstr>ARFF_Category_or_Index</vt:lpstr>
      <vt:lpstr>Curfew</vt:lpstr>
      <vt:lpstr>Disabled_Aircraft</vt:lpstr>
      <vt:lpstr>Foam_Type</vt:lpstr>
      <vt:lpstr>Intersection_take_off</vt:lpstr>
      <vt:lpstr>Legislative_Bodies</vt:lpstr>
      <vt:lpstr>Measurement_System</vt:lpstr>
      <vt:lpstr>Pavement_Inspection_Frequency</vt:lpstr>
      <vt:lpstr>Pavement_management_system</vt:lpstr>
      <vt:lpstr>Reconstruction</vt:lpstr>
      <vt:lpstr>RESA</vt:lpstr>
      <vt:lpstr>Runway_Category</vt:lpstr>
      <vt:lpstr>SAF</vt:lpstr>
      <vt:lpstr>Service_Roads</vt:lpstr>
      <vt:lpstr>SMCGS</vt:lpstr>
      <vt:lpstr>Stopbars_Availability</vt:lpstr>
      <vt:lpstr>Stopbars_Operability</vt:lpstr>
      <vt:lpstr>Surface_Type</vt:lpstr>
      <vt:lpstr>Yes_and_No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2026-09-29T15:28:42Z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4|IGA-IGA-Bölüme Özel / Classified|{00000000-0000-0000-0000-000000000000}</vt:lpwstr>
  </property>
  <property fmtid="{D5CDD505-2E9C-101B-9397-08002B2CF9AE}" pid="3" name="docIndexRef">
    <vt:lpwstr>2bb9b7bc-e42c-49ec-b9a2-f3e62d209681</vt:lpwstr>
  </property>
  <property fmtid="{D5CDD505-2E9C-101B-9397-08002B2CF9AE}" pid="4" name="bjSaver">
    <vt:lpwstr>6YkSltVkN0AGh2fJxha72L72v7BvzGw2</vt:lpwstr>
  </property>
  <property fmtid="{D5CDD505-2E9C-101B-9397-08002B2CF9AE}" pid="5" name="bjDocumentLabelXML">
    <vt:lpwstr>&lt;?xml version="1.0" encoding="us-ascii"?&gt;&lt;sisl xmlns:xsd="http://www.w3.org/2001/XMLSchema" xmlns:xsi="http://www.w3.org/2001/XMLSchema-instance" sislVersion="0" policy="385be722-8b42-4537-930a-df1efbfec83a" origin="userSelected" xmlns="http://www.boldonj</vt:lpwstr>
  </property>
  <property fmtid="{D5CDD505-2E9C-101B-9397-08002B2CF9AE}" pid="6" name="bjDocumentLabelXML-0">
    <vt:lpwstr>ames.com/2008/01/sie/internal/label"&gt;&lt;element uid="id_classification_nonbusiness" value="" /&gt;&lt;/sisl&gt;</vt:lpwstr>
  </property>
  <property fmtid="{D5CDD505-2E9C-101B-9397-08002B2CF9AE}" pid="7" name="bjDocumentSecurityLabel">
    <vt:lpwstr>Public</vt:lpwstr>
  </property>
  <property fmtid="{D5CDD505-2E9C-101B-9397-08002B2CF9AE}" pid="8" name="bjClsUserRVM">
    <vt:lpwstr>[]</vt:lpwstr>
  </property>
  <property fmtid="{D5CDD505-2E9C-101B-9397-08002B2CF9AE}" pid="9" name="bjLeftFooterLabel-first">
    <vt:lpwstr>&amp;"Times New Roman,Regular"&amp;12&amp;K000000Public</vt:lpwstr>
  </property>
  <property fmtid="{D5CDD505-2E9C-101B-9397-08002B2CF9AE}" pid="10" name="bjLeftFooterLabel-even">
    <vt:lpwstr>&amp;"Times New Roman,Regular"&amp;12&amp;K000000Public</vt:lpwstr>
  </property>
  <property fmtid="{D5CDD505-2E9C-101B-9397-08002B2CF9AE}" pid="11" name="bjLeftFooterLabel">
    <vt:lpwstr>&amp;"Times New Roman,Regular"&amp;12&amp;K000000Public</vt:lpwstr>
  </property>
  <property fmtid="{D5CDD505-2E9C-101B-9397-08002B2CF9AE}" pid="12" name="ContentTypeId">
    <vt:lpwstr>0x01010063F34022D57E5444B4FDEB785D3A981B</vt:lpwstr>
  </property>
  <property fmtid="{D5CDD505-2E9C-101B-9397-08002B2CF9AE}" pid="13" name="MediaServiceImageTags">
    <vt:lpwstr/>
  </property>
</Properties>
</file>